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trimm\Dropbox\Budget\Budget 2015 Prep\"/>
    </mc:Choice>
  </mc:AlternateContent>
  <bookViews>
    <workbookView xWindow="0" yWindow="0" windowWidth="24000" windowHeight="9735"/>
  </bookViews>
  <sheets>
    <sheet name="2015 Budget Work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7" i="1"/>
  <c r="L109" i="1"/>
  <c r="L225" i="1" l="1"/>
  <c r="L236" i="1" s="1"/>
  <c r="K225" i="1"/>
  <c r="J225" i="1"/>
  <c r="I225" i="1"/>
  <c r="L219" i="1"/>
  <c r="K219" i="1"/>
  <c r="J219" i="1"/>
  <c r="J246" i="1" s="1"/>
  <c r="I219" i="1"/>
  <c r="I246" i="1" s="1"/>
  <c r="L205" i="1"/>
  <c r="L245" i="1" s="1"/>
  <c r="K205" i="1"/>
  <c r="J205" i="1"/>
  <c r="I205" i="1"/>
  <c r="L199" i="1"/>
  <c r="L235" i="1" s="1"/>
  <c r="K199" i="1"/>
  <c r="J199" i="1"/>
  <c r="J235" i="1" s="1"/>
  <c r="I199" i="1"/>
  <c r="I245" i="1" s="1"/>
  <c r="L190" i="1"/>
  <c r="K190" i="1"/>
  <c r="J190" i="1"/>
  <c r="I190" i="1"/>
  <c r="H190" i="1"/>
  <c r="G190" i="1"/>
  <c r="F190" i="1"/>
  <c r="E190" i="1"/>
  <c r="D190" i="1"/>
  <c r="C190" i="1"/>
  <c r="L186" i="1"/>
  <c r="K186" i="1"/>
  <c r="J186" i="1"/>
  <c r="I186" i="1"/>
  <c r="H186" i="1"/>
  <c r="G186" i="1"/>
  <c r="F186" i="1"/>
  <c r="E186" i="1"/>
  <c r="D186" i="1"/>
  <c r="C186" i="1"/>
  <c r="L171" i="1"/>
  <c r="L234" i="1" s="1"/>
  <c r="K171" i="1"/>
  <c r="J171" i="1"/>
  <c r="J234" i="1" s="1"/>
  <c r="I171" i="1"/>
  <c r="I234" i="1" s="1"/>
  <c r="H171" i="1"/>
  <c r="G171" i="1"/>
  <c r="F171" i="1"/>
  <c r="E171" i="1"/>
  <c r="D171" i="1"/>
  <c r="C171" i="1"/>
  <c r="L154" i="1"/>
  <c r="K154" i="1"/>
  <c r="J154" i="1"/>
  <c r="I154" i="1"/>
  <c r="H154" i="1"/>
  <c r="G154" i="1"/>
  <c r="F154" i="1"/>
  <c r="E154" i="1"/>
  <c r="D154" i="1"/>
  <c r="C154" i="1"/>
  <c r="L149" i="1"/>
  <c r="K149" i="1"/>
  <c r="J149" i="1"/>
  <c r="I149" i="1"/>
  <c r="H149" i="1"/>
  <c r="G149" i="1"/>
  <c r="F149" i="1"/>
  <c r="E149" i="1"/>
  <c r="D149" i="1"/>
  <c r="C149" i="1"/>
  <c r="K122" i="1"/>
  <c r="J122" i="1"/>
  <c r="J233" i="1" s="1"/>
  <c r="I122" i="1"/>
  <c r="I233" i="1" s="1"/>
  <c r="H122" i="1"/>
  <c r="G122" i="1"/>
  <c r="F122" i="1"/>
  <c r="E122" i="1"/>
  <c r="D122" i="1"/>
  <c r="C122" i="1"/>
  <c r="L122" i="1"/>
  <c r="L233" i="1" s="1"/>
  <c r="D98" i="1"/>
  <c r="C98" i="1"/>
  <c r="L97" i="1"/>
  <c r="L98" i="1" s="1"/>
  <c r="L242" i="1" s="1"/>
  <c r="K97" i="1"/>
  <c r="K98" i="1" s="1"/>
  <c r="J97" i="1"/>
  <c r="J98" i="1" s="1"/>
  <c r="J242" i="1" s="1"/>
  <c r="I97" i="1"/>
  <c r="I98" i="1" s="1"/>
  <c r="I242" i="1" s="1"/>
  <c r="L92" i="1"/>
  <c r="K92" i="1"/>
  <c r="J92" i="1"/>
  <c r="I92" i="1"/>
  <c r="L64" i="1"/>
  <c r="L232" i="1" s="1"/>
  <c r="K64" i="1"/>
  <c r="J64" i="1"/>
  <c r="J232" i="1" s="1"/>
  <c r="I64" i="1"/>
  <c r="I232" i="1" s="1"/>
  <c r="L49" i="1"/>
  <c r="K49" i="1"/>
  <c r="J49" i="1"/>
  <c r="I49" i="1"/>
  <c r="H49" i="1"/>
  <c r="G49" i="1"/>
  <c r="F49" i="1"/>
  <c r="E49" i="1"/>
  <c r="D49" i="1"/>
  <c r="C49" i="1"/>
  <c r="L45" i="1"/>
  <c r="K45" i="1"/>
  <c r="J45" i="1"/>
  <c r="I45" i="1"/>
  <c r="H45" i="1"/>
  <c r="G45" i="1"/>
  <c r="F45" i="1"/>
  <c r="E45" i="1"/>
  <c r="D45" i="1"/>
  <c r="C45" i="1"/>
  <c r="L18" i="1"/>
  <c r="L231" i="1" s="1"/>
  <c r="K18" i="1"/>
  <c r="J18" i="1"/>
  <c r="J231" i="1" s="1"/>
  <c r="I18" i="1"/>
  <c r="I231" i="1" s="1"/>
  <c r="H18" i="1"/>
  <c r="G18" i="1"/>
  <c r="F18" i="1"/>
  <c r="E18" i="1"/>
  <c r="D18" i="1"/>
  <c r="C18" i="1"/>
  <c r="I155" i="1" l="1"/>
  <c r="I243" i="1" s="1"/>
  <c r="C191" i="1"/>
  <c r="G191" i="1"/>
  <c r="E155" i="1"/>
  <c r="K191" i="1"/>
  <c r="F50" i="1"/>
  <c r="J50" i="1"/>
  <c r="J241" i="1" s="1"/>
  <c r="F155" i="1"/>
  <c r="J155" i="1"/>
  <c r="J243" i="1" s="1"/>
  <c r="D191" i="1"/>
  <c r="H191" i="1"/>
  <c r="L191" i="1"/>
  <c r="L244" i="1" s="1"/>
  <c r="C50" i="1"/>
  <c r="G50" i="1"/>
  <c r="K50" i="1"/>
  <c r="D50" i="1"/>
  <c r="L50" i="1"/>
  <c r="L241" i="1" s="1"/>
  <c r="G155" i="1"/>
  <c r="E50" i="1"/>
  <c r="I50" i="1"/>
  <c r="I241" i="1" s="1"/>
  <c r="D155" i="1"/>
  <c r="H155" i="1"/>
  <c r="L155" i="1"/>
  <c r="L243" i="1" s="1"/>
  <c r="F191" i="1"/>
  <c r="J191" i="1"/>
  <c r="J244" i="1" s="1"/>
  <c r="H50" i="1"/>
  <c r="C155" i="1"/>
  <c r="K155" i="1"/>
  <c r="E191" i="1"/>
  <c r="I191" i="1"/>
  <c r="I244" i="1" s="1"/>
  <c r="I236" i="1"/>
  <c r="L238" i="1"/>
  <c r="J245" i="1"/>
  <c r="L246" i="1"/>
  <c r="I235" i="1"/>
  <c r="I238" i="1" s="1"/>
  <c r="J236" i="1"/>
  <c r="J238" i="1" s="1"/>
  <c r="L248" i="1" l="1"/>
  <c r="I248" i="1"/>
  <c r="J248" i="1"/>
</calcChain>
</file>

<file path=xl/sharedStrings.xml><?xml version="1.0" encoding="utf-8"?>
<sst xmlns="http://schemas.openxmlformats.org/spreadsheetml/2006/main" count="393" uniqueCount="290">
  <si>
    <t>GUNNISON LIBRARY</t>
  </si>
  <si>
    <t>2012 YE Actuals</t>
  </si>
  <si>
    <t>2013 YE Estimates</t>
  </si>
  <si>
    <t>2014 Budget Adopted</t>
  </si>
  <si>
    <t>2014 YE Estimates</t>
  </si>
  <si>
    <t>2015 Budget Proposed</t>
  </si>
  <si>
    <t>REVENUES</t>
  </si>
  <si>
    <t>10-3000</t>
  </si>
  <si>
    <t>Library Revenues-Operating</t>
  </si>
  <si>
    <t>10-3110</t>
  </si>
  <si>
    <t>General Property Taxes</t>
  </si>
  <si>
    <t>10-3115</t>
  </si>
  <si>
    <t>Delinquent Taxes</t>
  </si>
  <si>
    <t>10-3190</t>
  </si>
  <si>
    <t>Interest and Penalties</t>
  </si>
  <si>
    <t>10-3610</t>
  </si>
  <si>
    <t>Earnings on Investments</t>
  </si>
  <si>
    <t>10-3660</t>
  </si>
  <si>
    <t>Refund of Expenditures</t>
  </si>
  <si>
    <t>Transfer in from Fund Balance</t>
  </si>
  <si>
    <t>10-3680</t>
  </si>
  <si>
    <t>Other Revenue</t>
  </si>
  <si>
    <t>10-3681</t>
  </si>
  <si>
    <t xml:space="preserve">Fees, Fines and Copies      </t>
  </si>
  <si>
    <t>10-3682</t>
  </si>
  <si>
    <t xml:space="preserve">Book Sales                          </t>
  </si>
  <si>
    <t>10-3683</t>
  </si>
  <si>
    <t xml:space="preserve">              Friends of the Library</t>
  </si>
  <si>
    <t>10-3684</t>
  </si>
  <si>
    <t xml:space="preserve">              Non-designated gifts</t>
  </si>
  <si>
    <t>10-3685</t>
  </si>
  <si>
    <t xml:space="preserve">              Summer Reading Program</t>
  </si>
  <si>
    <t>10-3687</t>
  </si>
  <si>
    <t xml:space="preserve">              Young Adult Services &amp; Programs</t>
  </si>
  <si>
    <t xml:space="preserve">Total Revenues  </t>
  </si>
  <si>
    <t>for Gunnison Library</t>
  </si>
  <si>
    <t>EXPENSES</t>
  </si>
  <si>
    <t>10-4000</t>
  </si>
  <si>
    <t>Gunnison Operating Expenses</t>
  </si>
  <si>
    <t>10-4050</t>
  </si>
  <si>
    <t>Telephone</t>
  </si>
  <si>
    <t>10-4060</t>
  </si>
  <si>
    <t>Utilities</t>
  </si>
  <si>
    <t>10-4070</t>
  </si>
  <si>
    <t>Supplies</t>
  </si>
  <si>
    <t>10-4075</t>
  </si>
  <si>
    <t>Postage</t>
  </si>
  <si>
    <t>10-4080</t>
  </si>
  <si>
    <t>Photocopy</t>
  </si>
  <si>
    <t>10-4094</t>
  </si>
  <si>
    <t>Courier Costs</t>
  </si>
  <si>
    <t>10-4100</t>
  </si>
  <si>
    <t>Advertising and Legal Notices</t>
  </si>
  <si>
    <t>10-4110</t>
  </si>
  <si>
    <t>Travel and Transportation</t>
  </si>
  <si>
    <t>10-4140</t>
  </si>
  <si>
    <t>Meals &amp; Lodging</t>
  </si>
  <si>
    <t>10-4145</t>
  </si>
  <si>
    <t>Hospitality</t>
  </si>
  <si>
    <t>10-4149</t>
  </si>
  <si>
    <t>Membership Dues and Fees</t>
  </si>
  <si>
    <t>10-4150</t>
  </si>
  <si>
    <t>Registration and Meeting Expense</t>
  </si>
  <si>
    <t>10-4151</t>
  </si>
  <si>
    <t>Youth Programming</t>
  </si>
  <si>
    <t>Adult Programming</t>
  </si>
  <si>
    <t>10-4155</t>
  </si>
  <si>
    <t xml:space="preserve">Books, Magazines, Media, Movies, Audio </t>
  </si>
  <si>
    <t>10-4159</t>
  </si>
  <si>
    <t>Software and Databases</t>
  </si>
  <si>
    <t>10-4160</t>
  </si>
  <si>
    <t>Repairs &amp; Maintenance- Equipment</t>
  </si>
  <si>
    <t>10-4165</t>
  </si>
  <si>
    <t>Maintenance Contract/Gunnison County</t>
  </si>
  <si>
    <t>10-4166</t>
  </si>
  <si>
    <t>Janitorial Expense</t>
  </si>
  <si>
    <t>10-4170</t>
  </si>
  <si>
    <t>Repairs &amp; Maintenance- Building</t>
  </si>
  <si>
    <t>10-4450</t>
  </si>
  <si>
    <t>Equipment &amp; Furniture under $1000</t>
  </si>
  <si>
    <t>10-4530</t>
  </si>
  <si>
    <t>Community Support</t>
  </si>
  <si>
    <t>10-4685</t>
  </si>
  <si>
    <t>Summer Reading Program</t>
  </si>
  <si>
    <t>Total Expenditures</t>
  </si>
  <si>
    <t>for Gunnison Library Operating</t>
  </si>
  <si>
    <t>Payroll</t>
  </si>
  <si>
    <t>including taxes and benefits</t>
  </si>
  <si>
    <t>10-4010</t>
  </si>
  <si>
    <t>Director's Salary</t>
  </si>
  <si>
    <t>10-4012</t>
  </si>
  <si>
    <t>Salaried and Hourly Payroll Expense</t>
  </si>
  <si>
    <t>Total Payroll Expense</t>
  </si>
  <si>
    <t xml:space="preserve">TOTALS </t>
  </si>
  <si>
    <t>for Gunnison Library Expenditures</t>
  </si>
  <si>
    <t>DISTRICT ADMINISTRATION</t>
  </si>
  <si>
    <t>11-3000</t>
  </si>
  <si>
    <t>District Revenues-Operating</t>
  </si>
  <si>
    <t>11-3110</t>
  </si>
  <si>
    <t>11-3115</t>
  </si>
  <si>
    <t>11-3190</t>
  </si>
  <si>
    <t>11-3610</t>
  </si>
  <si>
    <t>11-3660</t>
  </si>
  <si>
    <t>11-3675</t>
  </si>
  <si>
    <t>Transfer in from Mem &amp; Donations</t>
  </si>
  <si>
    <t xml:space="preserve">           11-3677</t>
  </si>
  <si>
    <t>for District Administration</t>
  </si>
  <si>
    <t>11-4000</t>
  </si>
  <si>
    <t>District Adminintration Operating Expenses</t>
  </si>
  <si>
    <t>11-4070</t>
  </si>
  <si>
    <t>Printing and Office Costs</t>
  </si>
  <si>
    <t>11-4075</t>
  </si>
  <si>
    <t>11-4090</t>
  </si>
  <si>
    <t>Professional Services</t>
  </si>
  <si>
    <t>11-4091</t>
  </si>
  <si>
    <t>Audit Expense</t>
  </si>
  <si>
    <t xml:space="preserve"> </t>
  </si>
  <si>
    <t>11-4092</t>
  </si>
  <si>
    <t>Transfer to Literacy Operations</t>
  </si>
  <si>
    <t>11-4097</t>
  </si>
  <si>
    <t>Tax Increment Financing Fees</t>
  </si>
  <si>
    <t>11-4098</t>
  </si>
  <si>
    <t>Tax Abatement and Interest</t>
  </si>
  <si>
    <t>11-4100</t>
  </si>
  <si>
    <t>11-4110</t>
  </si>
  <si>
    <t>11-4120</t>
  </si>
  <si>
    <t>Insurance</t>
  </si>
  <si>
    <t>11-4140</t>
  </si>
  <si>
    <t>11-4145</t>
  </si>
  <si>
    <t>11-4146</t>
  </si>
  <si>
    <t>Board Expense</t>
  </si>
  <si>
    <t>11-4149</t>
  </si>
  <si>
    <t>11-4150</t>
  </si>
  <si>
    <t>11-4156</t>
  </si>
  <si>
    <t>Staff Development</t>
  </si>
  <si>
    <t>11-4157</t>
  </si>
  <si>
    <t>OverDrive</t>
  </si>
  <si>
    <t>11-4158</t>
  </si>
  <si>
    <t>Marmot Membership</t>
  </si>
  <si>
    <t>11-4159</t>
  </si>
  <si>
    <t>Software, Databases, Website</t>
  </si>
  <si>
    <t>11-4160</t>
  </si>
  <si>
    <t>Technology fund</t>
  </si>
  <si>
    <t>11-4690</t>
  </si>
  <si>
    <t>Treasurer's Fees</t>
  </si>
  <si>
    <t>11-4700</t>
  </si>
  <si>
    <t>Emergency Reserve</t>
  </si>
  <si>
    <t>for District Administration Operations</t>
  </si>
  <si>
    <t>11-4010</t>
  </si>
  <si>
    <t>11-4012</t>
  </si>
  <si>
    <t>Business &amp; HR Manager Salary</t>
  </si>
  <si>
    <t>for District Administration Expenditures</t>
  </si>
  <si>
    <t>CRESTED BUTTE LIBRARY</t>
  </si>
  <si>
    <t>15-3000</t>
  </si>
  <si>
    <t>Crested Butte Library Revenues</t>
  </si>
  <si>
    <t>15-3110</t>
  </si>
  <si>
    <t>General Property Tax</t>
  </si>
  <si>
    <t>15-3115</t>
  </si>
  <si>
    <t>15-3190</t>
  </si>
  <si>
    <t>15-3610</t>
  </si>
  <si>
    <t>15-3660</t>
  </si>
  <si>
    <t>15-3675</t>
  </si>
  <si>
    <t>15-3680</t>
  </si>
  <si>
    <t>15-3681</t>
  </si>
  <si>
    <t>15-3682</t>
  </si>
  <si>
    <t>15-3683</t>
  </si>
  <si>
    <t xml:space="preserve">         Friends of the Library Gifts</t>
  </si>
  <si>
    <t>15-3684</t>
  </si>
  <si>
    <t xml:space="preserve">         Non-designated gifts</t>
  </si>
  <si>
    <t>15-3685</t>
  </si>
  <si>
    <t xml:space="preserve">         Summer Reading Program</t>
  </si>
  <si>
    <t>for Crested Butte Library</t>
  </si>
  <si>
    <t>15-4000</t>
  </si>
  <si>
    <t>Crested Butte Operating Expenses</t>
  </si>
  <si>
    <t>15-4050</t>
  </si>
  <si>
    <t>15-4060</t>
  </si>
  <si>
    <t>15-4070</t>
  </si>
  <si>
    <t>15-4075</t>
  </si>
  <si>
    <t>15-4080</t>
  </si>
  <si>
    <t>15-4094</t>
  </si>
  <si>
    <t>15-4100</t>
  </si>
  <si>
    <t>15-4110</t>
  </si>
  <si>
    <t>Travel &amp; Transportation</t>
  </si>
  <si>
    <t>15-4140</t>
  </si>
  <si>
    <t>15-4146</t>
  </si>
  <si>
    <t>15-4149</t>
  </si>
  <si>
    <t>15-4150</t>
  </si>
  <si>
    <t>Registrations and Meeting Expenses</t>
  </si>
  <si>
    <t>15-4151</t>
  </si>
  <si>
    <t>15-4155</t>
  </si>
  <si>
    <t>Books, Magazines, Media, DVD's, Audio</t>
  </si>
  <si>
    <t>15-4160</t>
  </si>
  <si>
    <t>15-4166</t>
  </si>
  <si>
    <t>Janitorial Services</t>
  </si>
  <si>
    <t>15-4170</t>
  </si>
  <si>
    <t>Repairs &amp; Maintenance- Building incl elevator</t>
  </si>
  <si>
    <t>15-4450</t>
  </si>
  <si>
    <t>Equipment and Furniture under $1000</t>
  </si>
  <si>
    <t>15-4530</t>
  </si>
  <si>
    <t>15-4683</t>
  </si>
  <si>
    <t>Summer Movie Series</t>
  </si>
  <si>
    <t>15-4685</t>
  </si>
  <si>
    <t xml:space="preserve">Summer Reading Program </t>
  </si>
  <si>
    <t>Total</t>
  </si>
  <si>
    <t>Crested Butte Operating Expense</t>
  </si>
  <si>
    <t>15-4010</t>
  </si>
  <si>
    <t>Manager Payroll Expense</t>
  </si>
  <si>
    <t>15-4012</t>
  </si>
  <si>
    <t>Totals for</t>
  </si>
  <si>
    <t>Crested Butte Library Expenditures</t>
  </si>
  <si>
    <t>CAFÉ-Center for Adult and Family Education</t>
  </si>
  <si>
    <t>40-3000</t>
  </si>
  <si>
    <t>Literacy Program Revenues</t>
  </si>
  <si>
    <t>40-3359</t>
  </si>
  <si>
    <t>Grant Revenues</t>
  </si>
  <si>
    <t>40-3420</t>
  </si>
  <si>
    <t xml:space="preserve">          Family Literacy</t>
  </si>
  <si>
    <t>40-3422</t>
  </si>
  <si>
    <t xml:space="preserve">          Temple Hoyne Buell Grant</t>
  </si>
  <si>
    <t>40-3424</t>
  </si>
  <si>
    <t xml:space="preserve">          GFOGV Grant</t>
  </si>
  <si>
    <t>40-3425</t>
  </si>
  <si>
    <t xml:space="preserve">          Grant Revenue-Other</t>
  </si>
  <si>
    <t>40-3490</t>
  </si>
  <si>
    <t>Registration Fees</t>
  </si>
  <si>
    <t>40-3611</t>
  </si>
  <si>
    <t>Transfer from Library Operations</t>
  </si>
  <si>
    <t>40-3680</t>
  </si>
  <si>
    <t>Literacy Gifts, Donations and Revenue</t>
  </si>
  <si>
    <t>Total Revenues  for CAFÉ</t>
  </si>
  <si>
    <t>40-4000</t>
  </si>
  <si>
    <t>CAFÉ Operating</t>
  </si>
  <si>
    <t>40-4050</t>
  </si>
  <si>
    <t>40-4075</t>
  </si>
  <si>
    <t>40-4092</t>
  </si>
  <si>
    <t>Temporary Labor-Independent Contractor</t>
  </si>
  <si>
    <t>40-4100</t>
  </si>
  <si>
    <t>40-4110</t>
  </si>
  <si>
    <t>40-4140</t>
  </si>
  <si>
    <t>Meals and Lodging</t>
  </si>
  <si>
    <t>40-4150</t>
  </si>
  <si>
    <t>Dues and Meetings</t>
  </si>
  <si>
    <t>40-4158</t>
  </si>
  <si>
    <t>Software Subscriptions and Books</t>
  </si>
  <si>
    <t>40-4420</t>
  </si>
  <si>
    <t>Operating Supplies</t>
  </si>
  <si>
    <t>40-4740</t>
  </si>
  <si>
    <t>Programming</t>
  </si>
  <si>
    <t>40-4775</t>
  </si>
  <si>
    <t>Computer System Charges</t>
  </si>
  <si>
    <t>Total 40-4000</t>
  </si>
  <si>
    <t>40-4012</t>
  </si>
  <si>
    <t>Total Payroll Expense for CAFE</t>
  </si>
  <si>
    <t>Total Expenses</t>
  </si>
  <si>
    <t>for Center for Adult and Family Education</t>
  </si>
  <si>
    <t>SOMERSET LIBRARY</t>
  </si>
  <si>
    <t>50-3611</t>
  </si>
  <si>
    <t>Transfers from Fund Balance</t>
  </si>
  <si>
    <t>50-3684</t>
  </si>
  <si>
    <t>Donations and Gifts</t>
  </si>
  <si>
    <t>50-3682</t>
  </si>
  <si>
    <t>Fund-raising</t>
  </si>
  <si>
    <t>Total Revenues for Somerset Library</t>
  </si>
  <si>
    <t>Expenses</t>
  </si>
  <si>
    <t>50-4050</t>
  </si>
  <si>
    <t>50-4060</t>
  </si>
  <si>
    <t>50-4150</t>
  </si>
  <si>
    <t>Internet Service</t>
  </si>
  <si>
    <t>Total Expenses for Somerset Library</t>
  </si>
  <si>
    <t>MEMORIALS AND DONATIONS</t>
  </si>
  <si>
    <t>20-3610</t>
  </si>
  <si>
    <t>Earnings on Investment</t>
  </si>
  <si>
    <t>20-3670</t>
  </si>
  <si>
    <t>Gunnison Memorials &amp; Donation</t>
  </si>
  <si>
    <t>20-3671</t>
  </si>
  <si>
    <t>CB Memorials &amp; Donation</t>
  </si>
  <si>
    <t>20-3673</t>
  </si>
  <si>
    <t>CB Friends of the Library</t>
  </si>
  <si>
    <t>Total Revenues</t>
  </si>
  <si>
    <t>20-4156</t>
  </si>
  <si>
    <t>CBFOL Books and Magazines</t>
  </si>
  <si>
    <t>20-4000</t>
  </si>
  <si>
    <t>Expenditure of donations and Gifts-Gunnison</t>
  </si>
  <si>
    <t>20-4700</t>
  </si>
  <si>
    <t>Reserve/Van Tuyl Interest Earned-Restricted</t>
  </si>
  <si>
    <t>Summarization</t>
  </si>
  <si>
    <t>Budget</t>
  </si>
  <si>
    <t>CENTER FOR ADULT AND FAMILY EDUCATION</t>
  </si>
  <si>
    <t>TOTAL BUDGET REVENUES</t>
  </si>
  <si>
    <t>TOTAL BUDGET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</si>
</sst>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vertical="top" wrapText="1"/>
    </xf>
    <xf numFmtId="164" fontId="0" fillId="0" borderId="1" xfId="1" applyNumberFormat="1" applyFont="1" applyBorder="1"/>
    <xf numFmtId="0" fontId="0" fillId="0" borderId="1" xfId="0" applyBorder="1"/>
    <xf numFmtId="49" fontId="3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164" fontId="5" fillId="0" borderId="1" xfId="1" applyNumberFormat="1" applyFont="1" applyBorder="1"/>
    <xf numFmtId="49" fontId="5" fillId="0" borderId="1" xfId="0" applyNumberFormat="1" applyFont="1" applyBorder="1"/>
    <xf numFmtId="164" fontId="5" fillId="0" borderId="1" xfId="1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65" fontId="0" fillId="0" borderId="1" xfId="2" applyNumberFormat="1" applyFont="1" applyBorder="1"/>
    <xf numFmtId="164" fontId="5" fillId="0" borderId="1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1" applyNumberFormat="1" applyFont="1" applyBorder="1"/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wrapText="1"/>
    </xf>
    <xf numFmtId="49" fontId="5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164" fontId="5" fillId="0" borderId="1" xfId="2" applyNumberFormat="1" applyFont="1" applyBorder="1"/>
    <xf numFmtId="9" fontId="0" fillId="0" borderId="1" xfId="2" applyFont="1" applyBorder="1"/>
    <xf numFmtId="49" fontId="5" fillId="0" borderId="1" xfId="1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wrapText="1"/>
    </xf>
    <xf numFmtId="164" fontId="3" fillId="0" borderId="1" xfId="1" applyNumberFormat="1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vertical="top"/>
    </xf>
    <xf numFmtId="164" fontId="5" fillId="0" borderId="1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44" fontId="5" fillId="0" borderId="1" xfId="1" applyFont="1" applyBorder="1"/>
    <xf numFmtId="44" fontId="3" fillId="0" borderId="1" xfId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3" fillId="0" borderId="1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7"/>
  <sheetViews>
    <sheetView tabSelected="1" zoomScaleNormal="100" workbookViewId="0">
      <pane ySplit="1" topLeftCell="A248" activePane="bottomLeft" state="frozen"/>
      <selection pane="bottomLeft" activeCell="M109" sqref="M109"/>
    </sheetView>
  </sheetViews>
  <sheetFormatPr defaultRowHeight="15" x14ac:dyDescent="0.25"/>
  <cols>
    <col min="1" max="1" width="21.7109375" style="9" customWidth="1"/>
    <col min="2" max="2" width="43.85546875" style="9" customWidth="1"/>
    <col min="3" max="3" width="0.140625" style="9" hidden="1" customWidth="1"/>
    <col min="4" max="4" width="6.28515625" style="9" hidden="1" customWidth="1"/>
    <col min="5" max="5" width="9.140625" style="9" hidden="1" customWidth="1"/>
    <col min="6" max="6" width="15.7109375" style="9" hidden="1" customWidth="1"/>
    <col min="7" max="7" width="15.7109375" style="9" customWidth="1"/>
    <col min="8" max="8" width="0.140625" style="9" hidden="1" customWidth="1"/>
    <col min="9" max="10" width="14.85546875" style="9" customWidth="1"/>
    <col min="11" max="11" width="12.85546875" style="15" customWidth="1"/>
    <col min="12" max="12" width="14.140625" style="15" customWidth="1"/>
    <col min="13" max="13" width="13.140625" style="8" customWidth="1"/>
    <col min="14" max="14" width="19.85546875" style="9" customWidth="1"/>
    <col min="15" max="15" width="20.42578125" style="9" customWidth="1"/>
    <col min="16" max="16384" width="9.140625" style="9"/>
  </cols>
  <sheetData>
    <row r="1" spans="1:13" ht="45" x14ac:dyDescent="0.25">
      <c r="A1" s="1"/>
      <c r="B1" s="2" t="s">
        <v>0</v>
      </c>
      <c r="C1" s="3"/>
      <c r="D1" s="4"/>
      <c r="E1" s="4"/>
      <c r="F1" s="4"/>
      <c r="G1" s="4" t="s">
        <v>1</v>
      </c>
      <c r="H1" s="4"/>
      <c r="I1" s="5" t="s">
        <v>2</v>
      </c>
      <c r="J1" s="6" t="s">
        <v>3</v>
      </c>
      <c r="K1" s="6" t="s">
        <v>4</v>
      </c>
      <c r="L1" s="7" t="s">
        <v>5</v>
      </c>
      <c r="M1" s="8">
        <v>754000</v>
      </c>
    </row>
    <row r="2" spans="1:13" x14ac:dyDescent="0.25">
      <c r="A2" s="10" t="s">
        <v>6</v>
      </c>
      <c r="B2" s="11"/>
      <c r="C2" s="12"/>
      <c r="D2" s="12"/>
      <c r="E2" s="12"/>
      <c r="F2" s="13"/>
      <c r="G2" s="13"/>
      <c r="H2" s="14"/>
      <c r="M2" s="9"/>
    </row>
    <row r="3" spans="1:13" x14ac:dyDescent="0.25">
      <c r="A3" s="16" t="s">
        <v>7</v>
      </c>
      <c r="B3" s="11" t="s">
        <v>8</v>
      </c>
      <c r="C3" s="15"/>
      <c r="D3" s="12"/>
      <c r="E3" s="12"/>
      <c r="F3" s="12"/>
      <c r="G3" s="12"/>
      <c r="H3" s="14"/>
      <c r="I3" s="17"/>
      <c r="J3" s="15"/>
    </row>
    <row r="4" spans="1:13" x14ac:dyDescent="0.25">
      <c r="A4" s="18" t="s">
        <v>9</v>
      </c>
      <c r="B4" s="11" t="s">
        <v>10</v>
      </c>
      <c r="C4" s="12">
        <v>465712.63</v>
      </c>
      <c r="D4" s="12">
        <v>497130.75</v>
      </c>
      <c r="E4" s="12">
        <v>529390</v>
      </c>
      <c r="F4" s="12">
        <v>520354</v>
      </c>
      <c r="G4" s="12">
        <v>471425.71</v>
      </c>
      <c r="H4" s="14">
        <v>467360</v>
      </c>
      <c r="I4" s="17">
        <v>224035</v>
      </c>
      <c r="J4" s="15">
        <v>233750</v>
      </c>
      <c r="K4" s="15">
        <v>249000</v>
      </c>
      <c r="L4" s="15">
        <f>M1*0.328</f>
        <v>247312</v>
      </c>
      <c r="M4" s="19"/>
    </row>
    <row r="5" spans="1:13" x14ac:dyDescent="0.25">
      <c r="A5" s="18" t="s">
        <v>11</v>
      </c>
      <c r="B5" s="11" t="s">
        <v>12</v>
      </c>
      <c r="C5" s="12">
        <v>202.14</v>
      </c>
      <c r="D5" s="12">
        <v>1008.62</v>
      </c>
      <c r="E5" s="12">
        <v>104</v>
      </c>
      <c r="F5" s="12">
        <v>675</v>
      </c>
      <c r="G5" s="12">
        <v>-160</v>
      </c>
      <c r="H5" s="14">
        <v>500</v>
      </c>
      <c r="I5" s="17">
        <v>150</v>
      </c>
      <c r="J5" s="15"/>
      <c r="K5" s="15">
        <v>179</v>
      </c>
      <c r="L5" s="15">
        <v>150</v>
      </c>
    </row>
    <row r="6" spans="1:13" x14ac:dyDescent="0.25">
      <c r="A6" s="18" t="s">
        <v>13</v>
      </c>
      <c r="B6" s="11" t="s">
        <v>14</v>
      </c>
      <c r="C6" s="12">
        <v>2705.37</v>
      </c>
      <c r="D6" s="12">
        <v>2683.25</v>
      </c>
      <c r="E6" s="12">
        <v>2448</v>
      </c>
      <c r="F6" s="12">
        <v>1500</v>
      </c>
      <c r="G6" s="12">
        <v>2110.69</v>
      </c>
      <c r="H6" s="14">
        <v>500</v>
      </c>
      <c r="I6" s="17">
        <v>600</v>
      </c>
      <c r="J6" s="15"/>
      <c r="K6" s="15">
        <v>360</v>
      </c>
      <c r="L6" s="15">
        <v>254</v>
      </c>
    </row>
    <row r="7" spans="1:13" x14ac:dyDescent="0.25">
      <c r="A7" s="18" t="s">
        <v>15</v>
      </c>
      <c r="B7" s="11" t="s">
        <v>16</v>
      </c>
      <c r="C7" s="12">
        <v>1470.76</v>
      </c>
      <c r="D7" s="12">
        <v>1526.68</v>
      </c>
      <c r="E7" s="12">
        <v>611</v>
      </c>
      <c r="F7" s="12">
        <v>1500</v>
      </c>
      <c r="G7" s="12">
        <v>517.78</v>
      </c>
      <c r="H7" s="14">
        <v>600</v>
      </c>
      <c r="I7" s="17">
        <v>350</v>
      </c>
      <c r="J7" s="15">
        <v>200</v>
      </c>
      <c r="K7" s="15">
        <v>244</v>
      </c>
      <c r="L7" s="15">
        <v>350</v>
      </c>
    </row>
    <row r="8" spans="1:13" x14ac:dyDescent="0.25">
      <c r="A8" s="18" t="s">
        <v>17</v>
      </c>
      <c r="B8" s="11" t="s">
        <v>18</v>
      </c>
      <c r="C8" s="12"/>
      <c r="D8" s="12">
        <v>2953.5</v>
      </c>
      <c r="E8" s="12">
        <v>2008</v>
      </c>
      <c r="F8" s="12"/>
      <c r="G8" s="12">
        <v>5.26</v>
      </c>
      <c r="H8" s="14"/>
      <c r="I8" s="17"/>
      <c r="J8" s="15"/>
    </row>
    <row r="9" spans="1:13" x14ac:dyDescent="0.25">
      <c r="A9" s="18"/>
      <c r="B9" s="11" t="s">
        <v>19</v>
      </c>
      <c r="C9" s="12"/>
      <c r="D9" s="12"/>
      <c r="E9" s="12"/>
      <c r="F9" s="12"/>
      <c r="G9" s="12"/>
      <c r="H9" s="20"/>
      <c r="I9" s="21">
        <v>10000</v>
      </c>
      <c r="J9" s="22">
        <v>10000</v>
      </c>
      <c r="K9" s="15">
        <v>0</v>
      </c>
      <c r="L9" s="15">
        <v>0</v>
      </c>
    </row>
    <row r="10" spans="1:13" x14ac:dyDescent="0.25">
      <c r="A10" s="18" t="s">
        <v>20</v>
      </c>
      <c r="B10" s="11" t="s">
        <v>21</v>
      </c>
      <c r="C10" s="12"/>
      <c r="D10" s="12"/>
      <c r="E10" s="12"/>
      <c r="F10" s="12">
        <v>13500</v>
      </c>
      <c r="G10" s="12"/>
      <c r="H10" s="14">
        <v>14000</v>
      </c>
      <c r="I10" s="17">
        <v>8605</v>
      </c>
      <c r="J10" s="15">
        <v>10000</v>
      </c>
      <c r="K10" s="15">
        <v>15000</v>
      </c>
      <c r="L10" s="15">
        <v>15000</v>
      </c>
    </row>
    <row r="11" spans="1:13" x14ac:dyDescent="0.25">
      <c r="A11" s="23" t="s">
        <v>22</v>
      </c>
      <c r="B11" s="24" t="s">
        <v>23</v>
      </c>
      <c r="C11" s="12">
        <v>6660.2</v>
      </c>
      <c r="D11" s="12">
        <v>6893.47</v>
      </c>
      <c r="E11" s="12">
        <v>6300</v>
      </c>
      <c r="F11" s="12"/>
      <c r="G11" s="12">
        <v>6191.66</v>
      </c>
      <c r="H11" s="14"/>
      <c r="I11" s="17"/>
      <c r="J11" s="15"/>
    </row>
    <row r="12" spans="1:13" x14ac:dyDescent="0.25">
      <c r="A12" s="23" t="s">
        <v>24</v>
      </c>
      <c r="B12" s="24" t="s">
        <v>25</v>
      </c>
      <c r="C12" s="12">
        <v>3898.69</v>
      </c>
      <c r="D12" s="12">
        <v>1634.27</v>
      </c>
      <c r="E12" s="12">
        <v>3481</v>
      </c>
      <c r="F12" s="12"/>
      <c r="G12" s="12">
        <v>2021.32</v>
      </c>
      <c r="H12" s="14"/>
      <c r="I12" s="17"/>
      <c r="J12" s="15"/>
    </row>
    <row r="13" spans="1:13" x14ac:dyDescent="0.25">
      <c r="A13" s="23" t="s">
        <v>26</v>
      </c>
      <c r="B13" s="11" t="s">
        <v>27</v>
      </c>
      <c r="C13" s="12">
        <v>400</v>
      </c>
      <c r="D13" s="12">
        <v>1500</v>
      </c>
      <c r="E13" s="12"/>
      <c r="F13" s="12"/>
      <c r="G13" s="12"/>
      <c r="H13" s="14"/>
      <c r="I13" s="17"/>
      <c r="J13" s="15"/>
    </row>
    <row r="14" spans="1:13" x14ac:dyDescent="0.25">
      <c r="A14" s="23" t="s">
        <v>28</v>
      </c>
      <c r="B14" s="11" t="s">
        <v>29</v>
      </c>
      <c r="C14" s="12">
        <v>220</v>
      </c>
      <c r="D14" s="12">
        <v>750</v>
      </c>
      <c r="E14" s="12"/>
      <c r="F14" s="12"/>
      <c r="G14" s="12"/>
      <c r="H14" s="14"/>
      <c r="I14" s="17"/>
      <c r="J14" s="15"/>
    </row>
    <row r="15" spans="1:13" x14ac:dyDescent="0.25">
      <c r="A15" s="23" t="s">
        <v>30</v>
      </c>
      <c r="B15" s="11" t="s">
        <v>31</v>
      </c>
      <c r="C15" s="12">
        <v>786</v>
      </c>
      <c r="D15" s="12">
        <v>775</v>
      </c>
      <c r="E15" s="12">
        <v>1300</v>
      </c>
      <c r="F15" s="12"/>
      <c r="G15" s="12">
        <v>790</v>
      </c>
      <c r="H15" s="14"/>
      <c r="I15" s="17"/>
      <c r="J15" s="15"/>
    </row>
    <row r="16" spans="1:13" x14ac:dyDescent="0.25">
      <c r="A16" s="23" t="s">
        <v>32</v>
      </c>
      <c r="B16" s="11" t="s">
        <v>33</v>
      </c>
      <c r="C16" s="12">
        <v>860.4</v>
      </c>
      <c r="D16" s="12"/>
      <c r="E16" s="12"/>
      <c r="F16" s="12"/>
      <c r="G16" s="12"/>
      <c r="H16" s="14"/>
      <c r="I16" s="17"/>
      <c r="J16" s="15"/>
    </row>
    <row r="17" spans="1:12" x14ac:dyDescent="0.25">
      <c r="A17" s="23"/>
      <c r="B17" s="11"/>
      <c r="C17" s="12"/>
      <c r="D17" s="12"/>
      <c r="E17" s="12"/>
      <c r="F17" s="12"/>
      <c r="G17" s="12"/>
      <c r="H17" s="14"/>
      <c r="I17" s="17"/>
      <c r="J17" s="15"/>
    </row>
    <row r="18" spans="1:12" x14ac:dyDescent="0.25">
      <c r="A18" s="25" t="s">
        <v>34</v>
      </c>
      <c r="B18" s="26" t="s">
        <v>35</v>
      </c>
      <c r="C18" s="27">
        <f t="shared" ref="C18:L18" si="0">SUM(C4:C16)</f>
        <v>482916.19000000006</v>
      </c>
      <c r="D18" s="27">
        <f t="shared" si="0"/>
        <v>516855.54</v>
      </c>
      <c r="E18" s="27">
        <f t="shared" si="0"/>
        <v>545642</v>
      </c>
      <c r="F18" s="27">
        <f t="shared" si="0"/>
        <v>537529</v>
      </c>
      <c r="G18" s="27">
        <f t="shared" si="0"/>
        <v>482902.42000000004</v>
      </c>
      <c r="H18" s="27">
        <f t="shared" si="0"/>
        <v>482960</v>
      </c>
      <c r="I18" s="27">
        <f t="shared" si="0"/>
        <v>243740</v>
      </c>
      <c r="J18" s="28">
        <f t="shared" si="0"/>
        <v>253950</v>
      </c>
      <c r="K18" s="28">
        <f t="shared" si="0"/>
        <v>264783</v>
      </c>
      <c r="L18" s="28">
        <f t="shared" si="0"/>
        <v>263066</v>
      </c>
    </row>
    <row r="19" spans="1:12" x14ac:dyDescent="0.25">
      <c r="J19" s="8"/>
    </row>
    <row r="20" spans="1:12" x14ac:dyDescent="0.25">
      <c r="A20" s="10" t="s">
        <v>36</v>
      </c>
      <c r="B20" s="11"/>
      <c r="C20" s="12"/>
      <c r="D20" s="12"/>
      <c r="E20" s="12"/>
      <c r="F20" s="13"/>
      <c r="G20" s="13"/>
      <c r="H20" s="14"/>
      <c r="I20" s="17"/>
      <c r="J20" s="15"/>
    </row>
    <row r="21" spans="1:12" x14ac:dyDescent="0.25">
      <c r="A21" s="16" t="s">
        <v>37</v>
      </c>
      <c r="B21" s="11" t="s">
        <v>38</v>
      </c>
      <c r="C21" s="12"/>
      <c r="D21" s="12"/>
      <c r="E21" s="12"/>
      <c r="F21" s="12"/>
      <c r="G21" s="12"/>
      <c r="H21" s="14"/>
      <c r="I21" s="17"/>
      <c r="J21" s="15"/>
    </row>
    <row r="22" spans="1:12" x14ac:dyDescent="0.25">
      <c r="A22" s="18" t="s">
        <v>39</v>
      </c>
      <c r="B22" s="11" t="s">
        <v>40</v>
      </c>
      <c r="C22" s="12">
        <v>833.46</v>
      </c>
      <c r="D22" s="12">
        <v>2094.9699999999998</v>
      </c>
      <c r="E22" s="12">
        <v>1905</v>
      </c>
      <c r="F22" s="12">
        <v>2000</v>
      </c>
      <c r="G22" s="12">
        <v>2068.9699999999998</v>
      </c>
      <c r="H22" s="14">
        <v>1800</v>
      </c>
      <c r="I22" s="17">
        <v>1800</v>
      </c>
      <c r="J22" s="15">
        <v>2000</v>
      </c>
      <c r="K22" s="15">
        <v>1728</v>
      </c>
      <c r="L22" s="15">
        <v>2025</v>
      </c>
    </row>
    <row r="23" spans="1:12" x14ac:dyDescent="0.25">
      <c r="A23" s="18" t="s">
        <v>41</v>
      </c>
      <c r="B23" s="11" t="s">
        <v>42</v>
      </c>
      <c r="C23" s="12">
        <v>4180.82</v>
      </c>
      <c r="D23" s="12">
        <v>3966.98</v>
      </c>
      <c r="E23" s="12">
        <v>3510</v>
      </c>
      <c r="F23" s="12">
        <v>5000</v>
      </c>
      <c r="G23" s="12">
        <v>3710.21</v>
      </c>
      <c r="H23" s="14">
        <v>5000</v>
      </c>
      <c r="I23" s="17">
        <v>4000</v>
      </c>
      <c r="J23" s="15">
        <v>3935</v>
      </c>
      <c r="K23" s="15">
        <v>4200</v>
      </c>
      <c r="L23" s="15">
        <v>4500</v>
      </c>
    </row>
    <row r="24" spans="1:12" x14ac:dyDescent="0.25">
      <c r="A24" s="18" t="s">
        <v>43</v>
      </c>
      <c r="B24" s="11" t="s">
        <v>44</v>
      </c>
      <c r="C24" s="12">
        <v>7521.32</v>
      </c>
      <c r="D24" s="12">
        <v>9200.69</v>
      </c>
      <c r="E24" s="12">
        <v>7050</v>
      </c>
      <c r="F24" s="12">
        <v>8000</v>
      </c>
      <c r="G24" s="12">
        <v>7016</v>
      </c>
      <c r="H24" s="14">
        <v>6000</v>
      </c>
      <c r="I24" s="17">
        <v>7000</v>
      </c>
      <c r="J24" s="15">
        <v>6500</v>
      </c>
      <c r="K24" s="15">
        <v>6083</v>
      </c>
      <c r="L24" s="15">
        <v>6000</v>
      </c>
    </row>
    <row r="25" spans="1:12" x14ac:dyDescent="0.25">
      <c r="A25" s="18" t="s">
        <v>45</v>
      </c>
      <c r="B25" s="11" t="s">
        <v>46</v>
      </c>
      <c r="C25" s="12">
        <v>850</v>
      </c>
      <c r="D25" s="12">
        <v>858.27</v>
      </c>
      <c r="E25" s="12">
        <v>921</v>
      </c>
      <c r="F25" s="12">
        <v>1000</v>
      </c>
      <c r="G25" s="12">
        <v>757.48</v>
      </c>
      <c r="H25" s="14">
        <v>1000</v>
      </c>
      <c r="I25" s="17">
        <v>750</v>
      </c>
      <c r="J25" s="15">
        <v>500</v>
      </c>
      <c r="K25" s="15">
        <v>485</v>
      </c>
      <c r="L25" s="15">
        <v>500</v>
      </c>
    </row>
    <row r="26" spans="1:12" x14ac:dyDescent="0.25">
      <c r="A26" s="18" t="s">
        <v>47</v>
      </c>
      <c r="B26" s="11" t="s">
        <v>48</v>
      </c>
      <c r="C26" s="12">
        <v>1379.03</v>
      </c>
      <c r="D26" s="12">
        <v>1511.75</v>
      </c>
      <c r="E26" s="12">
        <v>1643</v>
      </c>
      <c r="F26" s="12">
        <v>1750</v>
      </c>
      <c r="G26" s="12">
        <v>1450.36</v>
      </c>
      <c r="H26" s="14">
        <v>2000</v>
      </c>
      <c r="I26" s="17">
        <v>2000</v>
      </c>
      <c r="J26" s="15">
        <v>1500</v>
      </c>
      <c r="K26" s="15">
        <v>1500</v>
      </c>
      <c r="L26" s="15">
        <v>1500</v>
      </c>
    </row>
    <row r="27" spans="1:12" x14ac:dyDescent="0.25">
      <c r="A27" s="18" t="s">
        <v>49</v>
      </c>
      <c r="B27" s="11" t="s">
        <v>50</v>
      </c>
      <c r="C27" s="12"/>
      <c r="D27" s="12">
        <v>1127.5</v>
      </c>
      <c r="E27" s="12">
        <v>6443</v>
      </c>
      <c r="F27" s="12">
        <v>6000</v>
      </c>
      <c r="G27" s="12">
        <v>5099</v>
      </c>
      <c r="H27" s="14">
        <v>7500</v>
      </c>
      <c r="I27" s="17">
        <v>6000</v>
      </c>
      <c r="J27" s="15">
        <v>6000</v>
      </c>
      <c r="K27" s="15">
        <v>6000</v>
      </c>
      <c r="L27" s="15">
        <v>7000</v>
      </c>
    </row>
    <row r="28" spans="1:12" x14ac:dyDescent="0.25">
      <c r="A28" s="18" t="s">
        <v>51</v>
      </c>
      <c r="B28" s="11" t="s">
        <v>52</v>
      </c>
      <c r="C28" s="12">
        <v>1830.79</v>
      </c>
      <c r="D28" s="12">
        <v>895.43</v>
      </c>
      <c r="E28" s="12">
        <v>1346</v>
      </c>
      <c r="F28" s="12">
        <v>1500</v>
      </c>
      <c r="G28" s="12">
        <v>190.57</v>
      </c>
      <c r="H28" s="14">
        <v>1000</v>
      </c>
      <c r="I28" s="17">
        <v>200</v>
      </c>
      <c r="J28" s="15">
        <v>100</v>
      </c>
      <c r="K28" s="15">
        <v>95</v>
      </c>
      <c r="L28" s="15">
        <v>100</v>
      </c>
    </row>
    <row r="29" spans="1:12" x14ac:dyDescent="0.25">
      <c r="A29" s="18" t="s">
        <v>53</v>
      </c>
      <c r="B29" s="11" t="s">
        <v>54</v>
      </c>
      <c r="C29" s="12">
        <v>2812.84</v>
      </c>
      <c r="D29" s="12">
        <v>2526.67</v>
      </c>
      <c r="E29" s="12">
        <v>1022</v>
      </c>
      <c r="F29" s="12">
        <v>2750</v>
      </c>
      <c r="G29" s="12">
        <v>406.3</v>
      </c>
      <c r="H29" s="14">
        <v>750</v>
      </c>
      <c r="I29" s="17">
        <v>500</v>
      </c>
      <c r="J29" s="15">
        <v>500</v>
      </c>
      <c r="K29" s="15">
        <v>500</v>
      </c>
      <c r="L29" s="15">
        <v>1000</v>
      </c>
    </row>
    <row r="30" spans="1:12" x14ac:dyDescent="0.25">
      <c r="A30" s="18" t="s">
        <v>55</v>
      </c>
      <c r="B30" s="11" t="s">
        <v>56</v>
      </c>
      <c r="C30" s="12">
        <v>1902.12</v>
      </c>
      <c r="D30" s="12">
        <v>1507.24</v>
      </c>
      <c r="E30" s="12">
        <v>872</v>
      </c>
      <c r="F30" s="12">
        <v>1500</v>
      </c>
      <c r="G30" s="12">
        <v>794.97</v>
      </c>
      <c r="H30" s="14">
        <v>600</v>
      </c>
      <c r="I30" s="17">
        <v>500</v>
      </c>
      <c r="J30" s="22">
        <v>750</v>
      </c>
      <c r="K30" s="15">
        <v>500</v>
      </c>
      <c r="L30" s="15">
        <v>1000</v>
      </c>
    </row>
    <row r="31" spans="1:12" x14ac:dyDescent="0.25">
      <c r="A31" s="18" t="s">
        <v>57</v>
      </c>
      <c r="B31" s="11" t="s">
        <v>58</v>
      </c>
      <c r="C31" s="12"/>
      <c r="D31" s="12">
        <v>198.4</v>
      </c>
      <c r="E31" s="12">
        <v>178.25</v>
      </c>
      <c r="F31" s="12">
        <v>335</v>
      </c>
      <c r="G31" s="12">
        <v>123.5</v>
      </c>
      <c r="H31" s="14">
        <v>600</v>
      </c>
      <c r="I31" s="17">
        <v>100</v>
      </c>
      <c r="J31" s="15">
        <v>100</v>
      </c>
      <c r="K31" s="15">
        <v>113</v>
      </c>
      <c r="L31" s="15">
        <v>150</v>
      </c>
    </row>
    <row r="32" spans="1:12" x14ac:dyDescent="0.25">
      <c r="A32" s="18" t="s">
        <v>59</v>
      </c>
      <c r="B32" s="11" t="s">
        <v>60</v>
      </c>
      <c r="C32" s="12"/>
      <c r="D32" s="12">
        <v>211.1</v>
      </c>
      <c r="E32" s="12">
        <v>514</v>
      </c>
      <c r="F32" s="12"/>
      <c r="G32" s="12">
        <v>82</v>
      </c>
      <c r="H32" s="14">
        <v>500</v>
      </c>
      <c r="I32" s="17">
        <v>250</v>
      </c>
      <c r="J32" s="15">
        <v>200</v>
      </c>
      <c r="K32" s="15">
        <v>150</v>
      </c>
      <c r="L32" s="15">
        <v>250</v>
      </c>
    </row>
    <row r="33" spans="1:12" x14ac:dyDescent="0.25">
      <c r="A33" s="18" t="s">
        <v>61</v>
      </c>
      <c r="B33" s="11" t="s">
        <v>62</v>
      </c>
      <c r="C33" s="12">
        <v>1940.5</v>
      </c>
      <c r="D33" s="12">
        <v>1214.17</v>
      </c>
      <c r="E33" s="12">
        <v>796</v>
      </c>
      <c r="F33" s="12">
        <v>1200</v>
      </c>
      <c r="G33" s="12">
        <v>790</v>
      </c>
      <c r="H33" s="14">
        <v>500</v>
      </c>
      <c r="I33" s="17">
        <v>300</v>
      </c>
      <c r="J33" s="15">
        <v>300</v>
      </c>
      <c r="K33" s="15">
        <v>300</v>
      </c>
      <c r="L33" s="15">
        <v>500</v>
      </c>
    </row>
    <row r="34" spans="1:12" x14ac:dyDescent="0.25">
      <c r="A34" s="18" t="s">
        <v>63</v>
      </c>
      <c r="B34" s="11" t="s">
        <v>64</v>
      </c>
      <c r="C34" s="12">
        <v>290.64999999999998</v>
      </c>
      <c r="D34" s="12">
        <v>776.47</v>
      </c>
      <c r="E34" s="12">
        <v>1420</v>
      </c>
      <c r="F34" s="12">
        <v>1500</v>
      </c>
      <c r="G34" s="12">
        <v>1548.48</v>
      </c>
      <c r="H34" s="14">
        <v>1500</v>
      </c>
      <c r="I34" s="17">
        <v>1000</v>
      </c>
      <c r="J34" s="15">
        <v>750</v>
      </c>
      <c r="K34" s="15">
        <v>750</v>
      </c>
      <c r="L34" s="15">
        <v>1000</v>
      </c>
    </row>
    <row r="35" spans="1:12" x14ac:dyDescent="0.25">
      <c r="A35" s="18"/>
      <c r="B35" s="11" t="s">
        <v>65</v>
      </c>
      <c r="C35" s="12"/>
      <c r="D35" s="12"/>
      <c r="E35" s="12"/>
      <c r="F35" s="12"/>
      <c r="G35" s="12"/>
      <c r="H35" s="14"/>
      <c r="I35" s="17"/>
      <c r="J35" s="15">
        <v>300</v>
      </c>
      <c r="K35" s="15">
        <v>300</v>
      </c>
      <c r="L35" s="15">
        <v>1000</v>
      </c>
    </row>
    <row r="36" spans="1:12" x14ac:dyDescent="0.25">
      <c r="A36" s="18" t="s">
        <v>66</v>
      </c>
      <c r="B36" s="11" t="s">
        <v>67</v>
      </c>
      <c r="C36" s="12">
        <v>24219.21</v>
      </c>
      <c r="D36" s="12">
        <v>20248.009999999998</v>
      </c>
      <c r="E36" s="12">
        <v>13820</v>
      </c>
      <c r="F36" s="12">
        <v>15000</v>
      </c>
      <c r="G36" s="12">
        <v>16671.89</v>
      </c>
      <c r="H36" s="20">
        <v>17750</v>
      </c>
      <c r="I36" s="21">
        <v>20000</v>
      </c>
      <c r="J36" s="15">
        <v>20000</v>
      </c>
      <c r="K36" s="15">
        <v>22497</v>
      </c>
      <c r="L36" s="15">
        <v>24000</v>
      </c>
    </row>
    <row r="37" spans="1:12" x14ac:dyDescent="0.25">
      <c r="A37" s="18" t="s">
        <v>68</v>
      </c>
      <c r="B37" s="11" t="s">
        <v>69</v>
      </c>
      <c r="C37" s="12"/>
      <c r="D37" s="12"/>
      <c r="E37" s="12"/>
      <c r="F37" s="12"/>
      <c r="G37" s="12">
        <v>796.31</v>
      </c>
      <c r="H37" s="14">
        <v>1000</v>
      </c>
      <c r="I37" s="17">
        <v>500</v>
      </c>
      <c r="J37" s="15">
        <v>0</v>
      </c>
      <c r="K37" s="15">
        <v>0</v>
      </c>
      <c r="L37" s="15">
        <v>0</v>
      </c>
    </row>
    <row r="38" spans="1:12" x14ac:dyDescent="0.25">
      <c r="A38" s="18" t="s">
        <v>70</v>
      </c>
      <c r="B38" s="11" t="s">
        <v>71</v>
      </c>
      <c r="C38" s="12">
        <v>424.34</v>
      </c>
      <c r="D38" s="12">
        <v>67.55</v>
      </c>
      <c r="E38" s="12">
        <v>28</v>
      </c>
      <c r="F38" s="12">
        <v>350</v>
      </c>
      <c r="G38" s="12">
        <v>77.48</v>
      </c>
      <c r="H38" s="14">
        <v>500</v>
      </c>
      <c r="I38" s="17">
        <v>500</v>
      </c>
      <c r="J38" s="15">
        <v>200</v>
      </c>
      <c r="K38" s="15">
        <v>150</v>
      </c>
      <c r="L38" s="15">
        <v>200</v>
      </c>
    </row>
    <row r="39" spans="1:12" x14ac:dyDescent="0.25">
      <c r="A39" s="18" t="s">
        <v>72</v>
      </c>
      <c r="B39" s="11" t="s">
        <v>73</v>
      </c>
      <c r="C39" s="12">
        <v>90</v>
      </c>
      <c r="D39" s="12">
        <v>20120.04</v>
      </c>
      <c r="E39" s="12">
        <v>20000</v>
      </c>
      <c r="F39" s="12">
        <v>20000</v>
      </c>
      <c r="G39" s="12">
        <v>15999.96</v>
      </c>
      <c r="H39" s="14">
        <v>16000</v>
      </c>
      <c r="I39" s="17">
        <v>16000</v>
      </c>
      <c r="J39" s="22">
        <v>16000</v>
      </c>
      <c r="K39" s="15">
        <v>16000</v>
      </c>
      <c r="L39" s="15">
        <v>16000</v>
      </c>
    </row>
    <row r="40" spans="1:12" x14ac:dyDescent="0.25">
      <c r="A40" s="18" t="s">
        <v>74</v>
      </c>
      <c r="B40" s="11" t="s">
        <v>75</v>
      </c>
      <c r="C40" s="12"/>
      <c r="D40" s="12"/>
      <c r="E40" s="12"/>
      <c r="F40" s="12"/>
      <c r="G40" s="12">
        <v>7200</v>
      </c>
      <c r="H40" s="14">
        <v>8000</v>
      </c>
      <c r="I40" s="17">
        <v>8000</v>
      </c>
      <c r="J40" s="15">
        <v>7200</v>
      </c>
      <c r="K40" s="15">
        <v>7200</v>
      </c>
      <c r="L40" s="15">
        <v>8500</v>
      </c>
    </row>
    <row r="41" spans="1:12" x14ac:dyDescent="0.25">
      <c r="A41" s="18" t="s">
        <v>76</v>
      </c>
      <c r="B41" s="11" t="s">
        <v>77</v>
      </c>
      <c r="C41" s="12">
        <v>1844.78</v>
      </c>
      <c r="D41" s="12">
        <v>649.76</v>
      </c>
      <c r="E41" s="12">
        <v>361</v>
      </c>
      <c r="F41" s="12">
        <v>1000</v>
      </c>
      <c r="G41" s="12">
        <v>208.99</v>
      </c>
      <c r="H41" s="14">
        <v>1500</v>
      </c>
      <c r="I41" s="17">
        <v>500</v>
      </c>
      <c r="J41" s="15">
        <v>300</v>
      </c>
      <c r="K41" s="15">
        <v>300</v>
      </c>
      <c r="L41" s="15">
        <v>300</v>
      </c>
    </row>
    <row r="42" spans="1:12" x14ac:dyDescent="0.25">
      <c r="A42" s="18" t="s">
        <v>78</v>
      </c>
      <c r="B42" s="11" t="s">
        <v>79</v>
      </c>
      <c r="C42" s="12">
        <v>1834.96</v>
      </c>
      <c r="D42" s="12">
        <v>1311.74</v>
      </c>
      <c r="E42" s="12">
        <v>1071</v>
      </c>
      <c r="F42" s="12">
        <v>1200</v>
      </c>
      <c r="G42" s="12">
        <v>360.95</v>
      </c>
      <c r="H42" s="14">
        <v>1500</v>
      </c>
      <c r="I42" s="17">
        <v>1000</v>
      </c>
      <c r="J42" s="15">
        <v>400</v>
      </c>
      <c r="K42" s="15">
        <v>858</v>
      </c>
      <c r="L42" s="15">
        <v>500</v>
      </c>
    </row>
    <row r="43" spans="1:12" x14ac:dyDescent="0.25">
      <c r="A43" s="18" t="s">
        <v>80</v>
      </c>
      <c r="B43" s="11" t="s">
        <v>81</v>
      </c>
      <c r="C43" s="12">
        <v>749.43</v>
      </c>
      <c r="D43" s="12">
        <v>797.84</v>
      </c>
      <c r="E43" s="12">
        <v>265</v>
      </c>
      <c r="F43" s="12">
        <v>600</v>
      </c>
      <c r="G43" s="12">
        <v>53.37</v>
      </c>
      <c r="H43" s="14">
        <v>0</v>
      </c>
      <c r="I43" s="17">
        <v>100</v>
      </c>
      <c r="J43" s="15">
        <v>100</v>
      </c>
      <c r="K43" s="15">
        <v>100</v>
      </c>
      <c r="L43" s="15">
        <v>300</v>
      </c>
    </row>
    <row r="44" spans="1:12" x14ac:dyDescent="0.25">
      <c r="A44" s="18" t="s">
        <v>82</v>
      </c>
      <c r="B44" s="11" t="s">
        <v>83</v>
      </c>
      <c r="C44" s="12">
        <v>667.81</v>
      </c>
      <c r="D44" s="12">
        <v>950.01</v>
      </c>
      <c r="E44" s="12">
        <v>1141.74</v>
      </c>
      <c r="F44" s="12">
        <v>500</v>
      </c>
      <c r="G44" s="12">
        <v>953.13</v>
      </c>
      <c r="H44" s="14">
        <v>500</v>
      </c>
      <c r="I44" s="17">
        <v>500</v>
      </c>
      <c r="J44" s="15">
        <v>500</v>
      </c>
      <c r="K44" s="15">
        <v>771</v>
      </c>
      <c r="L44" s="15">
        <v>500</v>
      </c>
    </row>
    <row r="45" spans="1:12" x14ac:dyDescent="0.25">
      <c r="A45" s="29" t="s">
        <v>84</v>
      </c>
      <c r="B45" s="26" t="s">
        <v>85</v>
      </c>
      <c r="C45" s="27">
        <f t="shared" ref="C45:H45" si="1">SUM(C22:C44)</f>
        <v>53372.05999999999</v>
      </c>
      <c r="D45" s="27">
        <f t="shared" si="1"/>
        <v>70234.590000000011</v>
      </c>
      <c r="E45" s="27">
        <f t="shared" si="1"/>
        <v>64306.99</v>
      </c>
      <c r="F45" s="27">
        <f t="shared" si="1"/>
        <v>71185</v>
      </c>
      <c r="G45" s="27">
        <f t="shared" si="1"/>
        <v>66359.92</v>
      </c>
      <c r="H45" s="30">
        <f t="shared" si="1"/>
        <v>75500</v>
      </c>
      <c r="I45" s="31">
        <f>SUM(I36:I44)+SUM(I22:I34)</f>
        <v>71500</v>
      </c>
      <c r="J45" s="31">
        <f>SUM(J36:J44)+SUM(J22:J35)</f>
        <v>68135</v>
      </c>
      <c r="K45" s="31">
        <f t="shared" ref="K45:L45" si="2">SUM(K36:K44)+SUM(K22:K35)</f>
        <v>70580</v>
      </c>
      <c r="L45" s="31">
        <f t="shared" si="2"/>
        <v>76825</v>
      </c>
    </row>
    <row r="46" spans="1:12" x14ac:dyDescent="0.25">
      <c r="A46" s="32" t="s">
        <v>86</v>
      </c>
      <c r="B46" s="11" t="s">
        <v>87</v>
      </c>
      <c r="C46" s="12"/>
      <c r="D46" s="12"/>
      <c r="E46" s="12"/>
      <c r="F46" s="12"/>
      <c r="G46" s="12"/>
      <c r="H46" s="14"/>
      <c r="I46" s="17"/>
      <c r="J46" s="15"/>
    </row>
    <row r="47" spans="1:12" x14ac:dyDescent="0.25">
      <c r="A47" s="18" t="s">
        <v>88</v>
      </c>
      <c r="B47" s="11" t="s">
        <v>89</v>
      </c>
      <c r="C47" s="12">
        <v>60000</v>
      </c>
      <c r="D47" s="12">
        <v>67211.91</v>
      </c>
      <c r="E47" s="12">
        <v>67378</v>
      </c>
      <c r="F47" s="12">
        <v>67000</v>
      </c>
      <c r="G47" s="12">
        <v>67237.759999999995</v>
      </c>
      <c r="H47" s="14">
        <v>67500</v>
      </c>
      <c r="I47" s="17">
        <v>18644</v>
      </c>
      <c r="J47" s="15">
        <v>19000</v>
      </c>
      <c r="K47" s="15">
        <v>18250</v>
      </c>
      <c r="L47" s="15">
        <v>20250</v>
      </c>
    </row>
    <row r="48" spans="1:12" x14ac:dyDescent="0.25">
      <c r="A48" s="18" t="s">
        <v>90</v>
      </c>
      <c r="B48" s="11" t="s">
        <v>91</v>
      </c>
      <c r="C48" s="12">
        <v>149909.69</v>
      </c>
      <c r="D48" s="12">
        <v>211626.86</v>
      </c>
      <c r="E48" s="12">
        <v>222164</v>
      </c>
      <c r="F48" s="12">
        <v>216194</v>
      </c>
      <c r="G48" s="12">
        <v>209705.13</v>
      </c>
      <c r="H48" s="14">
        <v>230000</v>
      </c>
      <c r="I48" s="17">
        <v>153596</v>
      </c>
      <c r="J48" s="15">
        <v>166815</v>
      </c>
      <c r="K48" s="15">
        <v>159230</v>
      </c>
      <c r="L48" s="15">
        <v>165991</v>
      </c>
    </row>
    <row r="49" spans="1:13" x14ac:dyDescent="0.25">
      <c r="A49" s="18"/>
      <c r="B49" s="29" t="s">
        <v>92</v>
      </c>
      <c r="C49" s="27">
        <f t="shared" ref="C49:L49" si="3">SUM(C47:C48)</f>
        <v>209909.69</v>
      </c>
      <c r="D49" s="27">
        <f t="shared" si="3"/>
        <v>278838.77</v>
      </c>
      <c r="E49" s="27">
        <f t="shared" si="3"/>
        <v>289542</v>
      </c>
      <c r="F49" s="27">
        <f t="shared" si="3"/>
        <v>283194</v>
      </c>
      <c r="G49" s="27">
        <f t="shared" si="3"/>
        <v>276942.89</v>
      </c>
      <c r="H49" s="30">
        <f t="shared" si="3"/>
        <v>297500</v>
      </c>
      <c r="I49" s="31">
        <f t="shared" si="3"/>
        <v>172240</v>
      </c>
      <c r="J49" s="31">
        <f t="shared" si="3"/>
        <v>185815</v>
      </c>
      <c r="K49" s="31">
        <f t="shared" si="3"/>
        <v>177480</v>
      </c>
      <c r="L49" s="31">
        <f t="shared" si="3"/>
        <v>186241</v>
      </c>
    </row>
    <row r="50" spans="1:13" x14ac:dyDescent="0.25">
      <c r="A50" s="29" t="s">
        <v>93</v>
      </c>
      <c r="B50" s="26" t="s">
        <v>94</v>
      </c>
      <c r="C50" s="27">
        <f t="shared" ref="C50:L50" si="4">SUM(C45,C49)</f>
        <v>263281.75</v>
      </c>
      <c r="D50" s="27">
        <f t="shared" si="4"/>
        <v>349073.36000000004</v>
      </c>
      <c r="E50" s="27">
        <f t="shared" si="4"/>
        <v>353848.99</v>
      </c>
      <c r="F50" s="27">
        <f t="shared" si="4"/>
        <v>354379</v>
      </c>
      <c r="G50" s="27">
        <f t="shared" si="4"/>
        <v>343302.81</v>
      </c>
      <c r="H50" s="30">
        <f t="shared" si="4"/>
        <v>373000</v>
      </c>
      <c r="I50" s="31">
        <f t="shared" si="4"/>
        <v>243740</v>
      </c>
      <c r="J50" s="31">
        <f t="shared" si="4"/>
        <v>253950</v>
      </c>
      <c r="K50" s="31">
        <f t="shared" si="4"/>
        <v>248060</v>
      </c>
      <c r="L50" s="31">
        <f t="shared" si="4"/>
        <v>263066</v>
      </c>
    </row>
    <row r="51" spans="1:13" x14ac:dyDescent="0.25">
      <c r="A51" s="29"/>
      <c r="B51" s="26"/>
      <c r="C51" s="27"/>
      <c r="D51" s="27"/>
      <c r="E51" s="27"/>
      <c r="F51" s="27"/>
      <c r="G51" s="27"/>
      <c r="H51" s="30"/>
      <c r="I51" s="31"/>
      <c r="J51" s="31"/>
      <c r="K51" s="31"/>
      <c r="L51" s="31"/>
    </row>
    <row r="52" spans="1:13" x14ac:dyDescent="0.25">
      <c r="A52" s="29"/>
      <c r="B52" s="26"/>
      <c r="C52" s="27"/>
      <c r="D52" s="27"/>
      <c r="E52" s="27"/>
      <c r="F52" s="27"/>
      <c r="G52" s="27"/>
      <c r="H52" s="30"/>
      <c r="I52" s="31"/>
      <c r="J52" s="31"/>
      <c r="K52" s="31"/>
      <c r="L52" s="31"/>
    </row>
    <row r="53" spans="1:13" ht="45" x14ac:dyDescent="0.25">
      <c r="G53" s="4" t="s">
        <v>1</v>
      </c>
      <c r="H53" s="4"/>
      <c r="I53" s="5" t="s">
        <v>2</v>
      </c>
      <c r="J53" s="6" t="s">
        <v>3</v>
      </c>
      <c r="K53" s="33" t="s">
        <v>4</v>
      </c>
      <c r="L53" s="34" t="s">
        <v>5</v>
      </c>
    </row>
    <row r="54" spans="1:13" x14ac:dyDescent="0.25">
      <c r="A54" s="35"/>
      <c r="B54" s="36" t="s">
        <v>95</v>
      </c>
      <c r="C54" s="37"/>
      <c r="D54" s="37"/>
      <c r="E54" s="37"/>
      <c r="F54" s="37"/>
      <c r="G54" s="37"/>
      <c r="H54" s="37"/>
      <c r="I54" s="5"/>
      <c r="J54" s="6"/>
      <c r="K54" s="38"/>
    </row>
    <row r="55" spans="1:13" ht="16.5" customHeight="1" x14ac:dyDescent="0.25">
      <c r="A55" s="1" t="s">
        <v>6</v>
      </c>
      <c r="B55" s="3"/>
      <c r="C55" s="37"/>
      <c r="D55" s="37"/>
      <c r="E55" s="37"/>
      <c r="F55" s="37"/>
      <c r="G55" s="37"/>
      <c r="H55" s="37"/>
      <c r="I55" s="39"/>
      <c r="J55" s="40"/>
    </row>
    <row r="56" spans="1:13" x14ac:dyDescent="0.25">
      <c r="A56" s="35" t="s">
        <v>96</v>
      </c>
      <c r="B56" s="41" t="s">
        <v>97</v>
      </c>
      <c r="C56" s="37"/>
      <c r="D56" s="37"/>
      <c r="E56" s="37"/>
      <c r="F56" s="37"/>
      <c r="G56" s="37"/>
      <c r="H56" s="37"/>
      <c r="I56" s="39"/>
      <c r="J56" s="40"/>
    </row>
    <row r="57" spans="1:13" x14ac:dyDescent="0.25">
      <c r="A57" s="18" t="s">
        <v>98</v>
      </c>
      <c r="B57" s="11" t="s">
        <v>10</v>
      </c>
      <c r="C57" s="37"/>
      <c r="D57" s="37"/>
      <c r="E57" s="37"/>
      <c r="F57" s="37"/>
      <c r="G57" s="37"/>
      <c r="H57" s="37"/>
      <c r="I57" s="39">
        <v>298850</v>
      </c>
      <c r="J57" s="42">
        <v>293750</v>
      </c>
      <c r="K57" s="15">
        <v>288000</v>
      </c>
      <c r="L57" s="15">
        <f>M1*0.394</f>
        <v>297076</v>
      </c>
      <c r="M57" s="19"/>
    </row>
    <row r="58" spans="1:13" x14ac:dyDescent="0.25">
      <c r="A58" s="18" t="s">
        <v>99</v>
      </c>
      <c r="B58" s="11" t="s">
        <v>12</v>
      </c>
      <c r="C58" s="37"/>
      <c r="D58" s="37"/>
      <c r="E58" s="37"/>
      <c r="F58" s="37"/>
      <c r="G58" s="37"/>
      <c r="H58" s="37"/>
      <c r="I58" s="39">
        <v>300</v>
      </c>
      <c r="J58" s="37"/>
      <c r="K58" s="15">
        <v>207</v>
      </c>
      <c r="L58" s="15">
        <v>82</v>
      </c>
      <c r="M58" s="43"/>
    </row>
    <row r="59" spans="1:13" x14ac:dyDescent="0.25">
      <c r="A59" s="18" t="s">
        <v>100</v>
      </c>
      <c r="B59" s="11" t="s">
        <v>14</v>
      </c>
      <c r="C59" s="37"/>
      <c r="D59" s="37"/>
      <c r="E59" s="37"/>
      <c r="F59" s="37"/>
      <c r="G59" s="37"/>
      <c r="H59" s="37"/>
      <c r="I59" s="39">
        <v>600</v>
      </c>
      <c r="J59" s="37"/>
      <c r="K59" s="15">
        <v>416</v>
      </c>
      <c r="L59" s="15">
        <v>150</v>
      </c>
    </row>
    <row r="60" spans="1:13" x14ac:dyDescent="0.25">
      <c r="A60" s="18" t="s">
        <v>101</v>
      </c>
      <c r="B60" s="11" t="s">
        <v>16</v>
      </c>
      <c r="C60" s="37"/>
      <c r="D60" s="37"/>
      <c r="E60" s="37"/>
      <c r="F60" s="37"/>
      <c r="G60" s="37"/>
      <c r="H60" s="37"/>
      <c r="I60" s="39">
        <v>350</v>
      </c>
      <c r="J60" s="37"/>
      <c r="K60" s="15">
        <v>300</v>
      </c>
    </row>
    <row r="61" spans="1:13" x14ac:dyDescent="0.25">
      <c r="A61" s="18" t="s">
        <v>102</v>
      </c>
      <c r="B61" s="11" t="s">
        <v>18</v>
      </c>
      <c r="C61" s="37"/>
      <c r="D61" s="37"/>
      <c r="E61" s="37"/>
      <c r="F61" s="37"/>
      <c r="G61" s="37"/>
      <c r="H61" s="37"/>
      <c r="I61" s="39"/>
      <c r="J61" s="37"/>
    </row>
    <row r="62" spans="1:13" x14ac:dyDescent="0.25">
      <c r="A62" s="18" t="s">
        <v>103</v>
      </c>
      <c r="B62" s="11" t="s">
        <v>104</v>
      </c>
      <c r="C62" s="37"/>
      <c r="D62" s="37"/>
      <c r="E62" s="37"/>
      <c r="F62" s="37"/>
      <c r="G62" s="37"/>
      <c r="H62" s="37"/>
      <c r="I62" s="39"/>
      <c r="J62" s="37"/>
    </row>
    <row r="63" spans="1:13" x14ac:dyDescent="0.25">
      <c r="A63" s="32" t="s">
        <v>105</v>
      </c>
      <c r="B63" s="11" t="s">
        <v>19</v>
      </c>
      <c r="C63" s="37"/>
      <c r="D63" s="37"/>
      <c r="E63" s="37"/>
      <c r="F63" s="37"/>
      <c r="G63" s="37"/>
      <c r="H63" s="37"/>
      <c r="I63" s="39"/>
      <c r="J63" s="37"/>
      <c r="L63" s="15">
        <v>10000</v>
      </c>
    </row>
    <row r="64" spans="1:13" x14ac:dyDescent="0.25">
      <c r="A64" s="25" t="s">
        <v>34</v>
      </c>
      <c r="B64" s="26" t="s">
        <v>106</v>
      </c>
      <c r="C64" s="37"/>
      <c r="D64" s="37"/>
      <c r="E64" s="37"/>
      <c r="F64" s="37"/>
      <c r="G64" s="37"/>
      <c r="H64" s="37"/>
      <c r="I64" s="6">
        <f>SUM(I57:I63)</f>
        <v>300100</v>
      </c>
      <c r="J64" s="6">
        <f>SUM(J57:J63)</f>
        <v>293750</v>
      </c>
      <c r="K64" s="6">
        <f t="shared" ref="K64:L64" si="5">SUM(K57:K63)</f>
        <v>288923</v>
      </c>
      <c r="L64" s="6">
        <f t="shared" si="5"/>
        <v>307308</v>
      </c>
    </row>
    <row r="65" spans="1:15" x14ac:dyDescent="0.25">
      <c r="A65" s="25"/>
      <c r="B65" s="26"/>
      <c r="C65" s="37"/>
      <c r="D65" s="37"/>
      <c r="E65" s="37"/>
      <c r="F65" s="37"/>
      <c r="G65" s="37"/>
      <c r="H65" s="37"/>
      <c r="I65" s="6"/>
      <c r="J65" s="6"/>
    </row>
    <row r="66" spans="1:15" x14ac:dyDescent="0.25">
      <c r="A66" s="25"/>
      <c r="B66" s="26"/>
      <c r="C66" s="37"/>
      <c r="D66" s="37"/>
      <c r="E66" s="37"/>
      <c r="F66" s="37"/>
      <c r="G66" s="37"/>
      <c r="H66" s="37"/>
      <c r="I66" s="6"/>
      <c r="J66" s="6"/>
    </row>
    <row r="67" spans="1:15" x14ac:dyDescent="0.25">
      <c r="A67" s="35"/>
      <c r="B67" s="36"/>
      <c r="C67" s="37"/>
      <c r="D67" s="37"/>
      <c r="E67" s="37"/>
      <c r="F67" s="37"/>
      <c r="G67" s="37"/>
      <c r="H67" s="37"/>
      <c r="I67" s="5"/>
      <c r="J67" s="6"/>
      <c r="K67" s="38"/>
    </row>
    <row r="68" spans="1:15" x14ac:dyDescent="0.25">
      <c r="A68" s="10" t="s">
        <v>36</v>
      </c>
      <c r="B68" s="36"/>
      <c r="C68" s="12"/>
      <c r="D68" s="12"/>
      <c r="E68" s="12"/>
      <c r="F68" s="12"/>
      <c r="G68" s="12"/>
      <c r="H68" s="14"/>
      <c r="I68" s="44"/>
      <c r="J68" s="45"/>
    </row>
    <row r="69" spans="1:15" x14ac:dyDescent="0.25">
      <c r="A69" s="16" t="s">
        <v>107</v>
      </c>
      <c r="B69" s="46" t="s">
        <v>108</v>
      </c>
      <c r="C69" s="12"/>
      <c r="D69" s="12"/>
      <c r="E69" s="12"/>
      <c r="F69" s="12"/>
      <c r="G69" s="12"/>
      <c r="H69" s="14"/>
      <c r="I69" s="17"/>
      <c r="J69" s="12"/>
    </row>
    <row r="70" spans="1:15" x14ac:dyDescent="0.25">
      <c r="A70" s="18" t="s">
        <v>109</v>
      </c>
      <c r="B70" s="11" t="s">
        <v>110</v>
      </c>
      <c r="C70" s="12"/>
      <c r="D70" s="12"/>
      <c r="E70" s="12"/>
      <c r="F70" s="12"/>
      <c r="G70" s="12"/>
      <c r="H70" s="14"/>
      <c r="I70" s="17">
        <v>500</v>
      </c>
      <c r="J70" s="12">
        <v>300</v>
      </c>
      <c r="K70" s="15">
        <v>384</v>
      </c>
      <c r="L70" s="15">
        <v>400</v>
      </c>
    </row>
    <row r="71" spans="1:15" x14ac:dyDescent="0.25">
      <c r="A71" s="18" t="s">
        <v>111</v>
      </c>
      <c r="B71" s="11" t="s">
        <v>46</v>
      </c>
      <c r="C71" s="12"/>
      <c r="D71" s="12"/>
      <c r="E71" s="12"/>
      <c r="F71" s="12"/>
      <c r="G71" s="12"/>
      <c r="H71" s="14"/>
      <c r="I71" s="17">
        <v>300</v>
      </c>
      <c r="J71" s="12">
        <v>200</v>
      </c>
      <c r="K71" s="15">
        <v>285</v>
      </c>
      <c r="L71" s="15">
        <v>400</v>
      </c>
    </row>
    <row r="72" spans="1:15" x14ac:dyDescent="0.25">
      <c r="A72" s="18" t="s">
        <v>112</v>
      </c>
      <c r="B72" s="11" t="s">
        <v>113</v>
      </c>
      <c r="C72" s="12"/>
      <c r="D72" s="12"/>
      <c r="E72" s="12"/>
      <c r="F72" s="12"/>
      <c r="G72" s="12"/>
      <c r="H72" s="14"/>
      <c r="I72" s="17">
        <v>6000</v>
      </c>
      <c r="J72" s="12">
        <v>4000</v>
      </c>
      <c r="K72" s="15">
        <v>2000</v>
      </c>
      <c r="L72" s="15">
        <v>2000</v>
      </c>
    </row>
    <row r="73" spans="1:15" x14ac:dyDescent="0.25">
      <c r="A73" s="18" t="s">
        <v>114</v>
      </c>
      <c r="B73" s="11" t="s">
        <v>115</v>
      </c>
      <c r="C73" s="12"/>
      <c r="D73" s="12"/>
      <c r="E73" s="12"/>
      <c r="F73" s="12"/>
      <c r="G73" s="12"/>
      <c r="H73" s="14"/>
      <c r="I73" s="17">
        <v>6660</v>
      </c>
      <c r="J73" s="12">
        <v>6860</v>
      </c>
      <c r="K73" s="15">
        <v>6785</v>
      </c>
      <c r="L73" s="15">
        <v>6860</v>
      </c>
      <c r="O73" s="9" t="s">
        <v>116</v>
      </c>
    </row>
    <row r="74" spans="1:15" x14ac:dyDescent="0.25">
      <c r="A74" s="18" t="s">
        <v>117</v>
      </c>
      <c r="B74" s="11" t="s">
        <v>118</v>
      </c>
      <c r="C74" s="11"/>
      <c r="D74" s="11"/>
      <c r="E74" s="11"/>
      <c r="F74" s="11"/>
      <c r="G74" s="11"/>
      <c r="H74" s="11"/>
      <c r="I74" s="15">
        <v>20000</v>
      </c>
      <c r="J74" s="12">
        <v>20000</v>
      </c>
      <c r="K74" s="15">
        <v>20000</v>
      </c>
      <c r="L74" s="15">
        <v>20000</v>
      </c>
    </row>
    <row r="75" spans="1:15" x14ac:dyDescent="0.25">
      <c r="A75" s="18" t="s">
        <v>119</v>
      </c>
      <c r="B75" s="11" t="s">
        <v>120</v>
      </c>
      <c r="C75" s="11"/>
      <c r="D75" s="11"/>
      <c r="E75" s="11"/>
      <c r="F75" s="11"/>
      <c r="G75" s="11"/>
      <c r="H75" s="11"/>
      <c r="I75" s="15">
        <v>10000</v>
      </c>
      <c r="J75" s="12">
        <v>9750</v>
      </c>
      <c r="K75" s="15">
        <v>9385</v>
      </c>
      <c r="L75" s="15">
        <v>9200</v>
      </c>
    </row>
    <row r="76" spans="1:15" x14ac:dyDescent="0.25">
      <c r="A76" s="18" t="s">
        <v>121</v>
      </c>
      <c r="B76" s="11" t="s">
        <v>122</v>
      </c>
      <c r="C76" s="12"/>
      <c r="D76" s="12"/>
      <c r="E76" s="12"/>
      <c r="F76" s="12"/>
      <c r="G76" s="12"/>
      <c r="H76" s="14"/>
      <c r="I76" s="17">
        <v>300</v>
      </c>
      <c r="J76" s="12">
        <v>300</v>
      </c>
      <c r="K76" s="15">
        <v>-6</v>
      </c>
      <c r="L76" s="15">
        <v>0</v>
      </c>
    </row>
    <row r="77" spans="1:15" x14ac:dyDescent="0.25">
      <c r="A77" s="18" t="s">
        <v>123</v>
      </c>
      <c r="B77" s="11" t="s">
        <v>52</v>
      </c>
      <c r="C77" s="12"/>
      <c r="D77" s="12"/>
      <c r="E77" s="12"/>
      <c r="F77" s="12"/>
      <c r="G77" s="12"/>
      <c r="H77" s="14"/>
      <c r="I77" s="17">
        <v>300</v>
      </c>
      <c r="J77" s="12">
        <v>200</v>
      </c>
      <c r="K77" s="15">
        <v>191</v>
      </c>
      <c r="L77" s="15">
        <v>250</v>
      </c>
    </row>
    <row r="78" spans="1:15" x14ac:dyDescent="0.25">
      <c r="A78" s="18" t="s">
        <v>124</v>
      </c>
      <c r="B78" s="11" t="s">
        <v>54</v>
      </c>
      <c r="C78" s="12"/>
      <c r="D78" s="12"/>
      <c r="E78" s="12"/>
      <c r="F78" s="12"/>
      <c r="G78" s="12"/>
      <c r="H78" s="14"/>
      <c r="I78" s="17">
        <v>1000</v>
      </c>
      <c r="J78" s="12">
        <v>1000</v>
      </c>
      <c r="K78" s="15">
        <v>800</v>
      </c>
      <c r="L78" s="15">
        <v>1000</v>
      </c>
    </row>
    <row r="79" spans="1:15" x14ac:dyDescent="0.25">
      <c r="A79" s="18" t="s">
        <v>125</v>
      </c>
      <c r="B79" s="11" t="s">
        <v>126</v>
      </c>
      <c r="C79" s="12"/>
      <c r="D79" s="12"/>
      <c r="E79" s="12"/>
      <c r="F79" s="12"/>
      <c r="G79" s="12"/>
      <c r="H79" s="14"/>
      <c r="I79" s="17">
        <v>10000</v>
      </c>
      <c r="J79" s="12">
        <v>6000</v>
      </c>
      <c r="K79" s="15">
        <v>14000</v>
      </c>
      <c r="L79" s="15">
        <v>7000</v>
      </c>
    </row>
    <row r="80" spans="1:15" x14ac:dyDescent="0.25">
      <c r="A80" s="18" t="s">
        <v>127</v>
      </c>
      <c r="B80" s="11" t="s">
        <v>56</v>
      </c>
      <c r="C80" s="12"/>
      <c r="D80" s="12"/>
      <c r="E80" s="12"/>
      <c r="F80" s="12"/>
      <c r="G80" s="12"/>
      <c r="H80" s="14"/>
      <c r="I80" s="17">
        <v>500</v>
      </c>
      <c r="J80" s="12">
        <v>1000</v>
      </c>
      <c r="K80" s="15">
        <v>350</v>
      </c>
      <c r="L80" s="15">
        <v>1000</v>
      </c>
    </row>
    <row r="81" spans="1:12" x14ac:dyDescent="0.25">
      <c r="A81" s="18" t="s">
        <v>128</v>
      </c>
      <c r="B81" s="11" t="s">
        <v>58</v>
      </c>
      <c r="C81" s="12"/>
      <c r="D81" s="12"/>
      <c r="E81" s="12"/>
      <c r="F81" s="12"/>
      <c r="G81" s="12"/>
      <c r="H81" s="14"/>
      <c r="I81" s="17"/>
      <c r="J81" s="12">
        <v>500</v>
      </c>
      <c r="K81" s="15">
        <v>450</v>
      </c>
      <c r="L81" s="15">
        <v>500</v>
      </c>
    </row>
    <row r="82" spans="1:12" x14ac:dyDescent="0.25">
      <c r="A82" s="47" t="s">
        <v>129</v>
      </c>
      <c r="B82" s="46" t="s">
        <v>130</v>
      </c>
      <c r="C82" s="12"/>
      <c r="D82" s="12"/>
      <c r="E82" s="12"/>
      <c r="F82" s="12"/>
      <c r="G82" s="12"/>
      <c r="H82" s="14"/>
      <c r="I82" s="17">
        <v>300</v>
      </c>
      <c r="J82" s="12">
        <v>150</v>
      </c>
      <c r="K82" s="15">
        <v>50</v>
      </c>
      <c r="L82" s="15">
        <v>100</v>
      </c>
    </row>
    <row r="83" spans="1:12" x14ac:dyDescent="0.25">
      <c r="A83" s="18" t="s">
        <v>131</v>
      </c>
      <c r="B83" s="11" t="s">
        <v>60</v>
      </c>
      <c r="C83" s="12"/>
      <c r="D83" s="12"/>
      <c r="E83" s="12"/>
      <c r="F83" s="12"/>
      <c r="G83" s="12"/>
      <c r="H83" s="14"/>
      <c r="I83" s="17">
        <v>1000</v>
      </c>
      <c r="J83" s="12">
        <v>1000</v>
      </c>
      <c r="K83" s="15">
        <v>925</v>
      </c>
      <c r="L83" s="15">
        <v>1200</v>
      </c>
    </row>
    <row r="84" spans="1:12" x14ac:dyDescent="0.25">
      <c r="A84" s="18" t="s">
        <v>132</v>
      </c>
      <c r="B84" s="11" t="s">
        <v>62</v>
      </c>
      <c r="C84" s="12"/>
      <c r="D84" s="12"/>
      <c r="E84" s="12"/>
      <c r="F84" s="12"/>
      <c r="G84" s="12"/>
      <c r="H84" s="14"/>
      <c r="I84" s="17">
        <v>727</v>
      </c>
      <c r="J84" s="12">
        <v>990</v>
      </c>
      <c r="K84" s="15">
        <v>325</v>
      </c>
      <c r="L84" s="15">
        <v>800</v>
      </c>
    </row>
    <row r="85" spans="1:12" x14ac:dyDescent="0.25">
      <c r="A85" s="18" t="s">
        <v>133</v>
      </c>
      <c r="B85" s="11" t="s">
        <v>134</v>
      </c>
      <c r="C85" s="12"/>
      <c r="D85" s="12"/>
      <c r="E85" s="12"/>
      <c r="F85" s="12"/>
      <c r="G85" s="12"/>
      <c r="H85" s="14"/>
      <c r="I85" s="17"/>
      <c r="J85" s="12">
        <v>2500</v>
      </c>
      <c r="K85" s="15">
        <v>1800</v>
      </c>
      <c r="L85" s="15">
        <v>2500</v>
      </c>
    </row>
    <row r="86" spans="1:12" x14ac:dyDescent="0.25">
      <c r="A86" s="18" t="s">
        <v>135</v>
      </c>
      <c r="B86" s="11" t="s">
        <v>136</v>
      </c>
      <c r="C86" s="12"/>
      <c r="D86" s="12"/>
      <c r="E86" s="12"/>
      <c r="F86" s="12"/>
      <c r="G86" s="12"/>
      <c r="H86" s="14"/>
      <c r="I86" s="17"/>
      <c r="J86" s="12">
        <v>3000</v>
      </c>
      <c r="K86" s="15">
        <v>3000</v>
      </c>
      <c r="L86" s="15">
        <v>5000</v>
      </c>
    </row>
    <row r="87" spans="1:12" x14ac:dyDescent="0.25">
      <c r="A87" s="18" t="s">
        <v>137</v>
      </c>
      <c r="B87" s="11" t="s">
        <v>138</v>
      </c>
      <c r="C87" s="12"/>
      <c r="D87" s="12"/>
      <c r="E87" s="12"/>
      <c r="F87" s="12"/>
      <c r="G87" s="12"/>
      <c r="H87" s="14"/>
      <c r="I87" s="17">
        <v>50080</v>
      </c>
      <c r="J87" s="12">
        <v>34000</v>
      </c>
      <c r="K87" s="15">
        <v>35000</v>
      </c>
      <c r="L87" s="15">
        <v>45000</v>
      </c>
    </row>
    <row r="88" spans="1:12" x14ac:dyDescent="0.25">
      <c r="A88" s="18" t="s">
        <v>139</v>
      </c>
      <c r="B88" s="11" t="s">
        <v>140</v>
      </c>
      <c r="C88" s="12"/>
      <c r="D88" s="12"/>
      <c r="E88" s="12"/>
      <c r="F88" s="12"/>
      <c r="G88" s="12"/>
      <c r="H88" s="14"/>
      <c r="I88" s="17">
        <v>600</v>
      </c>
      <c r="J88" s="12">
        <v>5000</v>
      </c>
      <c r="K88" s="15">
        <v>5082</v>
      </c>
      <c r="L88" s="15">
        <v>7000</v>
      </c>
    </row>
    <row r="89" spans="1:12" x14ac:dyDescent="0.25">
      <c r="A89" s="18" t="s">
        <v>141</v>
      </c>
      <c r="B89" s="11" t="s">
        <v>142</v>
      </c>
      <c r="C89" s="12"/>
      <c r="D89" s="12"/>
      <c r="E89" s="12"/>
      <c r="F89" s="12"/>
      <c r="G89" s="12"/>
      <c r="H89" s="14"/>
      <c r="I89" s="17"/>
      <c r="J89" s="12"/>
      <c r="L89" s="15">
        <v>8000</v>
      </c>
    </row>
    <row r="90" spans="1:12" x14ac:dyDescent="0.25">
      <c r="A90" s="18" t="s">
        <v>143</v>
      </c>
      <c r="B90" s="11" t="s">
        <v>144</v>
      </c>
      <c r="C90" s="12"/>
      <c r="D90" s="12"/>
      <c r="E90" s="12"/>
      <c r="F90" s="12"/>
      <c r="G90" s="12"/>
      <c r="H90" s="14"/>
      <c r="I90" s="17">
        <v>22370</v>
      </c>
      <c r="J90" s="12">
        <v>22000</v>
      </c>
      <c r="K90" s="15">
        <v>22500</v>
      </c>
      <c r="L90" s="15">
        <v>23755</v>
      </c>
    </row>
    <row r="91" spans="1:12" x14ac:dyDescent="0.25">
      <c r="A91" s="18" t="s">
        <v>145</v>
      </c>
      <c r="B91" s="11" t="s">
        <v>146</v>
      </c>
      <c r="C91" s="12"/>
      <c r="D91" s="12"/>
      <c r="E91" s="12"/>
      <c r="F91" s="12"/>
      <c r="G91" s="12"/>
      <c r="H91" s="14"/>
      <c r="I91" s="17">
        <v>46000</v>
      </c>
      <c r="J91" s="12">
        <v>45000</v>
      </c>
      <c r="K91" s="15">
        <v>0</v>
      </c>
      <c r="L91" s="15">
        <v>22620</v>
      </c>
    </row>
    <row r="92" spans="1:12" x14ac:dyDescent="0.25">
      <c r="A92" s="29" t="s">
        <v>84</v>
      </c>
      <c r="B92" s="26" t="s">
        <v>147</v>
      </c>
      <c r="C92" s="27"/>
      <c r="D92" s="27"/>
      <c r="E92" s="27"/>
      <c r="F92" s="27"/>
      <c r="G92" s="27"/>
      <c r="H92" s="30"/>
      <c r="I92" s="31">
        <f>SUM(I70:I91)</f>
        <v>176637</v>
      </c>
      <c r="J92" s="31">
        <f>SUM(J70:J91)</f>
        <v>163750</v>
      </c>
      <c r="K92" s="31">
        <f t="shared" ref="K92:L92" si="6">SUM(K70:K91)</f>
        <v>123306</v>
      </c>
      <c r="L92" s="31">
        <f t="shared" si="6"/>
        <v>164585</v>
      </c>
    </row>
    <row r="93" spans="1:12" x14ac:dyDescent="0.25">
      <c r="A93" s="18"/>
      <c r="B93" s="11"/>
      <c r="C93" s="12"/>
      <c r="D93" s="12"/>
      <c r="E93" s="12"/>
      <c r="F93" s="12"/>
      <c r="G93" s="12"/>
      <c r="H93" s="14"/>
      <c r="I93" s="17"/>
      <c r="J93" s="12"/>
    </row>
    <row r="94" spans="1:12" x14ac:dyDescent="0.25">
      <c r="A94" s="32" t="s">
        <v>86</v>
      </c>
      <c r="B94" s="11" t="s">
        <v>87</v>
      </c>
      <c r="C94" s="12"/>
      <c r="D94" s="12"/>
      <c r="E94" s="12"/>
      <c r="F94" s="12"/>
      <c r="G94" s="12"/>
      <c r="H94" s="14"/>
      <c r="I94" s="17"/>
    </row>
    <row r="95" spans="1:12" x14ac:dyDescent="0.25">
      <c r="A95" s="18" t="s">
        <v>148</v>
      </c>
      <c r="B95" s="11" t="s">
        <v>89</v>
      </c>
      <c r="C95" s="12">
        <v>60000</v>
      </c>
      <c r="D95" s="12">
        <v>67211.91</v>
      </c>
      <c r="E95" s="12"/>
      <c r="F95" s="12"/>
      <c r="G95" s="12"/>
      <c r="H95" s="14"/>
      <c r="I95" s="17">
        <v>55929</v>
      </c>
      <c r="J95" s="15">
        <v>60000</v>
      </c>
      <c r="K95" s="15">
        <v>55000</v>
      </c>
      <c r="L95" s="15">
        <v>63000</v>
      </c>
    </row>
    <row r="96" spans="1:12" x14ac:dyDescent="0.25">
      <c r="A96" s="18" t="s">
        <v>149</v>
      </c>
      <c r="B96" s="11" t="s">
        <v>150</v>
      </c>
      <c r="C96" s="12">
        <v>149909.69</v>
      </c>
      <c r="D96" s="12">
        <v>211626.86</v>
      </c>
      <c r="E96" s="12"/>
      <c r="F96" s="12"/>
      <c r="G96" s="12"/>
      <c r="H96" s="14"/>
      <c r="I96" s="17">
        <v>67534</v>
      </c>
      <c r="J96" s="15">
        <v>70000</v>
      </c>
      <c r="K96" s="15">
        <v>67529.16</v>
      </c>
      <c r="L96" s="15">
        <v>79723</v>
      </c>
    </row>
    <row r="97" spans="1:13" x14ac:dyDescent="0.25">
      <c r="A97" s="18"/>
      <c r="B97" s="29" t="s">
        <v>92</v>
      </c>
      <c r="C97" s="12"/>
      <c r="D97" s="12"/>
      <c r="E97" s="12"/>
      <c r="F97" s="12"/>
      <c r="G97" s="12"/>
      <c r="H97" s="14"/>
      <c r="I97" s="31">
        <f>SUM(I95:I96)</f>
        <v>123463</v>
      </c>
      <c r="J97" s="31">
        <f>SUM(J95:J96)</f>
        <v>130000</v>
      </c>
      <c r="K97" s="31">
        <f t="shared" ref="K97:L97" si="7">SUM(K95:K96)</f>
        <v>122529.16</v>
      </c>
      <c r="L97" s="31">
        <f t="shared" si="7"/>
        <v>142723</v>
      </c>
    </row>
    <row r="98" spans="1:13" x14ac:dyDescent="0.25">
      <c r="A98" s="29" t="s">
        <v>93</v>
      </c>
      <c r="B98" s="26" t="s">
        <v>151</v>
      </c>
      <c r="C98" s="12">
        <f>SUM(C90,C97)</f>
        <v>0</v>
      </c>
      <c r="D98" s="12">
        <f>SUM(D90,D97)</f>
        <v>0</v>
      </c>
      <c r="E98" s="12"/>
      <c r="F98" s="12"/>
      <c r="G98" s="12"/>
      <c r="H98" s="12"/>
      <c r="I98" s="28">
        <f>SUM(I70:I91)+I97</f>
        <v>300100</v>
      </c>
      <c r="J98" s="28">
        <f>SUM(J70:J91)+J97</f>
        <v>293750</v>
      </c>
      <c r="K98" s="28">
        <f t="shared" ref="K98:L98" si="8">SUM(K70:K91)+K97</f>
        <v>245835.16</v>
      </c>
      <c r="L98" s="28">
        <f t="shared" si="8"/>
        <v>307308</v>
      </c>
    </row>
    <row r="105" spans="1:13" ht="45" x14ac:dyDescent="0.25">
      <c r="G105" s="4" t="s">
        <v>1</v>
      </c>
      <c r="H105" s="4"/>
      <c r="I105" s="5" t="s">
        <v>2</v>
      </c>
      <c r="J105" s="6" t="s">
        <v>3</v>
      </c>
      <c r="K105" s="33" t="s">
        <v>4</v>
      </c>
      <c r="L105" s="34" t="s">
        <v>5</v>
      </c>
    </row>
    <row r="106" spans="1:13" x14ac:dyDescent="0.25">
      <c r="A106" s="16"/>
      <c r="B106" s="36" t="s">
        <v>152</v>
      </c>
      <c r="C106" s="12"/>
      <c r="D106" s="12"/>
      <c r="E106" s="12"/>
      <c r="F106" s="12"/>
      <c r="G106" s="12"/>
      <c r="H106" s="14"/>
      <c r="I106" s="48"/>
      <c r="J106" s="49"/>
      <c r="K106" s="50"/>
    </row>
    <row r="107" spans="1:13" x14ac:dyDescent="0.25">
      <c r="A107" s="10" t="s">
        <v>6</v>
      </c>
      <c r="B107" s="11"/>
      <c r="C107" s="12"/>
      <c r="D107" s="12"/>
      <c r="E107" s="12"/>
      <c r="F107" s="12"/>
      <c r="G107" s="12"/>
      <c r="H107" s="14"/>
      <c r="I107" s="48"/>
      <c r="J107" s="49"/>
      <c r="K107" s="50"/>
    </row>
    <row r="108" spans="1:13" x14ac:dyDescent="0.25">
      <c r="A108" s="16" t="s">
        <v>153</v>
      </c>
      <c r="B108" s="11" t="s">
        <v>154</v>
      </c>
      <c r="C108" s="12"/>
      <c r="D108" s="12"/>
      <c r="E108" s="12"/>
      <c r="F108" s="12"/>
      <c r="G108" s="12"/>
      <c r="H108" s="14"/>
      <c r="I108" s="17"/>
      <c r="J108" s="12"/>
    </row>
    <row r="109" spans="1:13" x14ac:dyDescent="0.25">
      <c r="A109" s="18" t="s">
        <v>155</v>
      </c>
      <c r="B109" s="11" t="s">
        <v>156</v>
      </c>
      <c r="C109" s="12">
        <v>229380.84</v>
      </c>
      <c r="D109" s="12">
        <v>239000</v>
      </c>
      <c r="E109" s="12">
        <v>260744</v>
      </c>
      <c r="F109" s="12">
        <v>256294</v>
      </c>
      <c r="G109" s="12">
        <v>253844.62</v>
      </c>
      <c r="H109" s="14">
        <v>251650</v>
      </c>
      <c r="I109" s="17">
        <v>185596</v>
      </c>
      <c r="J109" s="42">
        <v>185500</v>
      </c>
      <c r="K109" s="15">
        <v>202000</v>
      </c>
      <c r="L109" s="15">
        <f>M1*0.28</f>
        <v>211120.00000000003</v>
      </c>
      <c r="M109" s="19"/>
    </row>
    <row r="110" spans="1:13" x14ac:dyDescent="0.25">
      <c r="A110" s="18" t="s">
        <v>157</v>
      </c>
      <c r="B110" s="11" t="s">
        <v>12</v>
      </c>
      <c r="C110" s="12">
        <v>99.56</v>
      </c>
      <c r="D110" s="12">
        <v>350</v>
      </c>
      <c r="E110" s="12">
        <v>51</v>
      </c>
      <c r="F110" s="12">
        <v>325</v>
      </c>
      <c r="G110" s="12">
        <v>-86.04</v>
      </c>
      <c r="H110" s="14">
        <v>250</v>
      </c>
      <c r="I110" s="17">
        <v>100</v>
      </c>
      <c r="J110" s="12"/>
      <c r="K110" s="15">
        <v>145</v>
      </c>
      <c r="L110" s="15">
        <v>125</v>
      </c>
    </row>
    <row r="111" spans="1:13" x14ac:dyDescent="0.25">
      <c r="A111" s="18" t="s">
        <v>158</v>
      </c>
      <c r="B111" s="11" t="s">
        <v>14</v>
      </c>
      <c r="C111" s="12">
        <v>1332.5</v>
      </c>
      <c r="D111" s="12">
        <v>900</v>
      </c>
      <c r="E111" s="12">
        <v>1206</v>
      </c>
      <c r="F111" s="12">
        <v>900</v>
      </c>
      <c r="G111" s="12">
        <v>1136.52</v>
      </c>
      <c r="H111" s="14">
        <v>250</v>
      </c>
      <c r="I111" s="17">
        <v>300</v>
      </c>
      <c r="J111" s="12"/>
      <c r="K111" s="15">
        <v>291</v>
      </c>
      <c r="L111" s="15">
        <v>200</v>
      </c>
    </row>
    <row r="112" spans="1:13" x14ac:dyDescent="0.25">
      <c r="A112" s="18" t="s">
        <v>159</v>
      </c>
      <c r="B112" s="11" t="s">
        <v>16</v>
      </c>
      <c r="C112" s="12">
        <v>724.41</v>
      </c>
      <c r="D112" s="12">
        <v>873.2</v>
      </c>
      <c r="E112" s="12">
        <v>301</v>
      </c>
      <c r="F112" s="12">
        <v>875</v>
      </c>
      <c r="G112" s="12">
        <v>278.8</v>
      </c>
      <c r="H112" s="14">
        <v>300</v>
      </c>
      <c r="I112" s="17">
        <v>200</v>
      </c>
      <c r="J112" s="12">
        <v>200</v>
      </c>
      <c r="K112" s="15">
        <v>200</v>
      </c>
      <c r="L112" s="15">
        <v>200</v>
      </c>
    </row>
    <row r="113" spans="1:12" x14ac:dyDescent="0.25">
      <c r="A113" s="18" t="s">
        <v>160</v>
      </c>
      <c r="B113" s="11" t="s">
        <v>18</v>
      </c>
      <c r="C113" s="12"/>
      <c r="D113" s="12">
        <v>820.15</v>
      </c>
      <c r="E113" s="12">
        <v>77</v>
      </c>
      <c r="F113" s="12"/>
      <c r="G113" s="12">
        <v>12.82</v>
      </c>
      <c r="H113" s="14"/>
      <c r="I113" s="17"/>
      <c r="J113" s="12"/>
    </row>
    <row r="114" spans="1:12" x14ac:dyDescent="0.25">
      <c r="A114" s="18" t="s">
        <v>161</v>
      </c>
      <c r="B114" s="11"/>
      <c r="C114" s="12"/>
      <c r="D114" s="12"/>
      <c r="E114" s="12"/>
      <c r="F114" s="12"/>
      <c r="G114" s="12"/>
      <c r="H114" s="20">
        <v>8000</v>
      </c>
      <c r="I114" s="21"/>
      <c r="J114" s="51"/>
    </row>
    <row r="115" spans="1:12" x14ac:dyDescent="0.25">
      <c r="A115" s="18"/>
      <c r="B115" s="11" t="s">
        <v>19</v>
      </c>
      <c r="C115" s="12"/>
      <c r="D115" s="12"/>
      <c r="E115" s="12"/>
      <c r="F115" s="12"/>
      <c r="G115" s="12"/>
      <c r="H115" s="20"/>
      <c r="I115" s="21">
        <v>10000</v>
      </c>
      <c r="J115" s="51">
        <v>10000</v>
      </c>
    </row>
    <row r="116" spans="1:12" x14ac:dyDescent="0.25">
      <c r="A116" s="18" t="s">
        <v>162</v>
      </c>
      <c r="B116" s="11" t="s">
        <v>21</v>
      </c>
      <c r="C116" s="12"/>
      <c r="D116" s="12"/>
      <c r="E116" s="12"/>
      <c r="F116" s="12">
        <v>6000</v>
      </c>
      <c r="G116" s="12"/>
      <c r="H116" s="14">
        <v>6000</v>
      </c>
      <c r="I116" s="17">
        <v>7500</v>
      </c>
      <c r="J116" s="12">
        <v>10000</v>
      </c>
      <c r="K116" s="15">
        <v>11955.43</v>
      </c>
      <c r="L116" s="15">
        <v>12000</v>
      </c>
    </row>
    <row r="117" spans="1:12" x14ac:dyDescent="0.25">
      <c r="A117" s="23" t="s">
        <v>163</v>
      </c>
      <c r="B117" s="24" t="s">
        <v>23</v>
      </c>
      <c r="C117" s="12">
        <v>2674.99</v>
      </c>
      <c r="D117" s="12">
        <v>4946.17</v>
      </c>
      <c r="E117" s="12">
        <v>6229</v>
      </c>
      <c r="F117" s="12"/>
      <c r="G117" s="12">
        <v>7017.97</v>
      </c>
      <c r="H117" s="14"/>
      <c r="I117" s="17"/>
      <c r="J117" s="12"/>
    </row>
    <row r="118" spans="1:12" x14ac:dyDescent="0.25">
      <c r="A118" s="23" t="s">
        <v>164</v>
      </c>
      <c r="B118" s="24" t="s">
        <v>25</v>
      </c>
      <c r="C118" s="12"/>
      <c r="D118" s="12">
        <v>150</v>
      </c>
      <c r="E118" s="12">
        <v>130</v>
      </c>
      <c r="F118" s="12"/>
      <c r="G118" s="12">
        <v>295</v>
      </c>
      <c r="H118" s="14"/>
      <c r="I118" s="17"/>
      <c r="J118" s="12"/>
    </row>
    <row r="119" spans="1:12" x14ac:dyDescent="0.25">
      <c r="A119" s="23" t="s">
        <v>165</v>
      </c>
      <c r="B119" s="11" t="s">
        <v>166</v>
      </c>
      <c r="C119" s="12">
        <v>4000</v>
      </c>
      <c r="D119" s="12"/>
      <c r="E119" s="12"/>
      <c r="F119" s="12"/>
      <c r="G119" s="12">
        <v>325</v>
      </c>
      <c r="H119" s="14"/>
      <c r="I119" s="17"/>
      <c r="J119" s="12"/>
    </row>
    <row r="120" spans="1:12" x14ac:dyDescent="0.25">
      <c r="A120" s="23" t="s">
        <v>167</v>
      </c>
      <c r="B120" s="11" t="s">
        <v>168</v>
      </c>
      <c r="C120" s="12">
        <v>158.53</v>
      </c>
      <c r="D120" s="12"/>
      <c r="E120" s="12"/>
      <c r="F120" s="12"/>
      <c r="G120" s="12">
        <v>240</v>
      </c>
      <c r="H120" s="14"/>
      <c r="I120" s="17"/>
      <c r="J120" s="12"/>
    </row>
    <row r="121" spans="1:12" x14ac:dyDescent="0.25">
      <c r="A121" s="23" t="s">
        <v>169</v>
      </c>
      <c r="B121" s="11" t="s">
        <v>170</v>
      </c>
      <c r="C121" s="12">
        <v>375</v>
      </c>
      <c r="D121" s="12">
        <v>500</v>
      </c>
      <c r="E121" s="12">
        <v>1600</v>
      </c>
      <c r="F121" s="12">
        <v>400</v>
      </c>
      <c r="G121" s="12">
        <v>1565</v>
      </c>
      <c r="H121" s="14">
        <v>500</v>
      </c>
      <c r="I121" s="17">
        <v>500</v>
      </c>
      <c r="J121" s="12"/>
    </row>
    <row r="122" spans="1:12" x14ac:dyDescent="0.25">
      <c r="A122" s="25" t="s">
        <v>34</v>
      </c>
      <c r="B122" s="26" t="s">
        <v>171</v>
      </c>
      <c r="C122" s="12">
        <f t="shared" ref="C122:L122" si="9">SUM(C109:C121)</f>
        <v>238745.83</v>
      </c>
      <c r="D122" s="12">
        <f t="shared" si="9"/>
        <v>247539.52000000002</v>
      </c>
      <c r="E122" s="12">
        <f t="shared" si="9"/>
        <v>270338</v>
      </c>
      <c r="F122" s="12">
        <f t="shared" si="9"/>
        <v>264794</v>
      </c>
      <c r="G122" s="12">
        <f t="shared" si="9"/>
        <v>264629.68999999994</v>
      </c>
      <c r="H122" s="12">
        <f t="shared" si="9"/>
        <v>266950</v>
      </c>
      <c r="I122" s="27">
        <f t="shared" si="9"/>
        <v>204196</v>
      </c>
      <c r="J122" s="27">
        <f t="shared" si="9"/>
        <v>205700</v>
      </c>
      <c r="K122" s="27">
        <f t="shared" si="9"/>
        <v>214591.43</v>
      </c>
      <c r="L122" s="27">
        <f t="shared" si="9"/>
        <v>223645.00000000003</v>
      </c>
    </row>
    <row r="123" spans="1:12" x14ac:dyDescent="0.25">
      <c r="A123" s="1"/>
      <c r="B123" s="36"/>
      <c r="C123" s="4"/>
      <c r="D123" s="4"/>
      <c r="E123" s="4"/>
      <c r="F123" s="4"/>
      <c r="G123" s="4"/>
      <c r="H123" s="52"/>
      <c r="I123" s="31"/>
      <c r="J123" s="53"/>
    </row>
    <row r="124" spans="1:12" x14ac:dyDescent="0.25">
      <c r="A124" s="10" t="s">
        <v>36</v>
      </c>
      <c r="B124" s="11"/>
      <c r="C124" s="12"/>
      <c r="D124" s="12"/>
      <c r="E124" s="12"/>
      <c r="F124" s="13"/>
      <c r="G124" s="13"/>
      <c r="H124" s="14"/>
      <c r="I124" s="54"/>
      <c r="J124" s="53"/>
    </row>
    <row r="125" spans="1:12" x14ac:dyDescent="0.25">
      <c r="A125" s="16" t="s">
        <v>172</v>
      </c>
      <c r="B125" s="11" t="s">
        <v>173</v>
      </c>
      <c r="C125" s="12"/>
      <c r="D125" s="12"/>
      <c r="E125" s="12"/>
      <c r="F125" s="12"/>
      <c r="G125" s="12"/>
      <c r="H125" s="14"/>
      <c r="I125" s="17"/>
      <c r="J125" s="12"/>
    </row>
    <row r="126" spans="1:12" x14ac:dyDescent="0.25">
      <c r="A126" s="18" t="s">
        <v>174</v>
      </c>
      <c r="B126" s="11" t="s">
        <v>40</v>
      </c>
      <c r="C126" s="12">
        <v>906</v>
      </c>
      <c r="D126" s="12">
        <v>1477</v>
      </c>
      <c r="E126" s="12">
        <v>1293</v>
      </c>
      <c r="F126" s="12">
        <v>2000</v>
      </c>
      <c r="G126" s="12">
        <v>991.42</v>
      </c>
      <c r="H126" s="14">
        <v>1200</v>
      </c>
      <c r="I126" s="17">
        <v>1300</v>
      </c>
      <c r="J126" s="12">
        <v>1300</v>
      </c>
      <c r="K126" s="15">
        <v>1529</v>
      </c>
      <c r="L126" s="15">
        <v>1600</v>
      </c>
    </row>
    <row r="127" spans="1:12" x14ac:dyDescent="0.25">
      <c r="A127" s="18" t="s">
        <v>175</v>
      </c>
      <c r="B127" s="11" t="s">
        <v>42</v>
      </c>
      <c r="C127" s="12">
        <v>3288.07</v>
      </c>
      <c r="D127" s="12">
        <v>3371.88</v>
      </c>
      <c r="E127" s="12">
        <v>3164</v>
      </c>
      <c r="F127" s="12">
        <v>4000</v>
      </c>
      <c r="G127" s="12">
        <v>3203.22</v>
      </c>
      <c r="H127" s="14">
        <v>5000</v>
      </c>
      <c r="I127" s="17">
        <v>3500</v>
      </c>
      <c r="J127" s="12">
        <v>3500</v>
      </c>
      <c r="K127" s="15">
        <v>3342</v>
      </c>
      <c r="L127" s="15">
        <v>4351</v>
      </c>
    </row>
    <row r="128" spans="1:12" x14ac:dyDescent="0.25">
      <c r="A128" s="18" t="s">
        <v>176</v>
      </c>
      <c r="B128" s="11" t="s">
        <v>44</v>
      </c>
      <c r="C128" s="12">
        <v>1620.15</v>
      </c>
      <c r="D128" s="12">
        <v>3762.84</v>
      </c>
      <c r="E128" s="12">
        <v>3928</v>
      </c>
      <c r="F128" s="12">
        <v>5000</v>
      </c>
      <c r="G128" s="12">
        <v>3545.24</v>
      </c>
      <c r="H128" s="14">
        <v>4000</v>
      </c>
      <c r="I128" s="17">
        <v>4000</v>
      </c>
      <c r="J128" s="12">
        <v>5200</v>
      </c>
      <c r="K128" s="15">
        <v>4678.5</v>
      </c>
      <c r="L128" s="15">
        <v>5500</v>
      </c>
    </row>
    <row r="129" spans="1:12" x14ac:dyDescent="0.25">
      <c r="A129" s="18" t="s">
        <v>177</v>
      </c>
      <c r="B129" s="11" t="s">
        <v>46</v>
      </c>
      <c r="C129" s="12">
        <v>484.04</v>
      </c>
      <c r="D129" s="12">
        <v>400</v>
      </c>
      <c r="E129" s="12">
        <v>625</v>
      </c>
      <c r="F129" s="12">
        <v>500</v>
      </c>
      <c r="G129" s="12">
        <v>473.82</v>
      </c>
      <c r="H129" s="14">
        <v>500</v>
      </c>
      <c r="I129" s="17">
        <v>500</v>
      </c>
      <c r="J129" s="12">
        <v>300</v>
      </c>
      <c r="K129" s="15">
        <v>175</v>
      </c>
      <c r="L129" s="15">
        <v>400</v>
      </c>
    </row>
    <row r="130" spans="1:12" x14ac:dyDescent="0.25">
      <c r="A130" s="18" t="s">
        <v>178</v>
      </c>
      <c r="B130" s="11" t="s">
        <v>48</v>
      </c>
      <c r="C130" s="12">
        <v>784.15</v>
      </c>
      <c r="D130" s="12">
        <v>942.02</v>
      </c>
      <c r="E130" s="12">
        <v>1104</v>
      </c>
      <c r="F130" s="12">
        <v>1000</v>
      </c>
      <c r="G130" s="12">
        <v>925.74</v>
      </c>
      <c r="H130" s="14">
        <v>925</v>
      </c>
      <c r="I130" s="17">
        <v>950</v>
      </c>
      <c r="J130" s="12">
        <v>950</v>
      </c>
      <c r="K130" s="15">
        <v>924</v>
      </c>
      <c r="L130" s="15">
        <v>1000</v>
      </c>
    </row>
    <row r="131" spans="1:12" x14ac:dyDescent="0.25">
      <c r="A131" s="18" t="s">
        <v>179</v>
      </c>
      <c r="B131" s="11" t="s">
        <v>50</v>
      </c>
      <c r="C131" s="12"/>
      <c r="D131" s="12"/>
      <c r="E131" s="12">
        <v>4408</v>
      </c>
      <c r="F131" s="12">
        <v>4000</v>
      </c>
      <c r="G131" s="12">
        <v>3116</v>
      </c>
      <c r="H131" s="14">
        <v>5000</v>
      </c>
      <c r="I131" s="17">
        <v>3000</v>
      </c>
      <c r="J131" s="12">
        <v>3000</v>
      </c>
      <c r="K131" s="15">
        <v>3000</v>
      </c>
      <c r="L131" s="15">
        <v>3000</v>
      </c>
    </row>
    <row r="132" spans="1:12" x14ac:dyDescent="0.25">
      <c r="A132" s="18" t="s">
        <v>180</v>
      </c>
      <c r="B132" s="11" t="s">
        <v>52</v>
      </c>
      <c r="C132" s="12">
        <v>59</v>
      </c>
      <c r="D132" s="12">
        <v>555.24</v>
      </c>
      <c r="E132" s="12">
        <v>655</v>
      </c>
      <c r="F132" s="12">
        <v>600</v>
      </c>
      <c r="G132" s="12"/>
      <c r="H132" s="14">
        <v>300</v>
      </c>
      <c r="I132" s="17">
        <v>100</v>
      </c>
      <c r="J132" s="12">
        <v>100</v>
      </c>
      <c r="K132" s="15">
        <v>98</v>
      </c>
      <c r="L132" s="15">
        <v>500</v>
      </c>
    </row>
    <row r="133" spans="1:12" x14ac:dyDescent="0.25">
      <c r="A133" s="18" t="s">
        <v>181</v>
      </c>
      <c r="B133" s="11" t="s">
        <v>182</v>
      </c>
      <c r="C133" s="12">
        <v>1635.34</v>
      </c>
      <c r="D133" s="12">
        <v>1000</v>
      </c>
      <c r="E133" s="12">
        <v>502</v>
      </c>
      <c r="F133" s="12">
        <v>1100</v>
      </c>
      <c r="G133" s="12">
        <v>582.6</v>
      </c>
      <c r="H133" s="14">
        <v>300</v>
      </c>
      <c r="I133" s="17">
        <v>300</v>
      </c>
      <c r="J133" s="12">
        <v>700</v>
      </c>
      <c r="K133" s="15">
        <v>500</v>
      </c>
      <c r="L133" s="15">
        <v>800</v>
      </c>
    </row>
    <row r="134" spans="1:12" x14ac:dyDescent="0.25">
      <c r="A134" s="18" t="s">
        <v>183</v>
      </c>
      <c r="B134" s="11" t="s">
        <v>56</v>
      </c>
      <c r="C134" s="12">
        <v>504.74</v>
      </c>
      <c r="D134" s="12">
        <v>550</v>
      </c>
      <c r="E134" s="12">
        <v>412.49</v>
      </c>
      <c r="F134" s="12">
        <v>1000</v>
      </c>
      <c r="G134" s="12">
        <v>333.23</v>
      </c>
      <c r="H134" s="14">
        <v>400</v>
      </c>
      <c r="I134" s="17">
        <v>400</v>
      </c>
      <c r="J134" s="12">
        <v>700</v>
      </c>
      <c r="K134" s="15">
        <v>500</v>
      </c>
      <c r="L134" s="15">
        <v>800</v>
      </c>
    </row>
    <row r="135" spans="1:12" x14ac:dyDescent="0.25">
      <c r="A135" s="18" t="s">
        <v>184</v>
      </c>
      <c r="B135" s="11" t="s">
        <v>58</v>
      </c>
      <c r="C135" s="12"/>
      <c r="D135" s="12"/>
      <c r="E135" s="12">
        <v>206</v>
      </c>
      <c r="F135" s="12">
        <v>265</v>
      </c>
      <c r="G135" s="12">
        <v>159.91</v>
      </c>
      <c r="H135" s="14">
        <v>100</v>
      </c>
      <c r="I135" s="17">
        <v>100</v>
      </c>
      <c r="J135" s="12">
        <v>100</v>
      </c>
      <c r="K135" s="15">
        <v>50</v>
      </c>
      <c r="L135" s="15">
        <v>100</v>
      </c>
    </row>
    <row r="136" spans="1:12" x14ac:dyDescent="0.25">
      <c r="A136" s="18" t="s">
        <v>185</v>
      </c>
      <c r="B136" s="11" t="s">
        <v>60</v>
      </c>
      <c r="C136" s="12"/>
      <c r="D136" s="12"/>
      <c r="E136" s="12">
        <v>148</v>
      </c>
      <c r="F136" s="12"/>
      <c r="G136" s="12">
        <v>300</v>
      </c>
      <c r="H136" s="14">
        <v>200</v>
      </c>
      <c r="I136" s="17">
        <v>300</v>
      </c>
      <c r="J136" s="12">
        <v>400</v>
      </c>
      <c r="K136" s="15">
        <v>300</v>
      </c>
      <c r="L136" s="15">
        <v>400</v>
      </c>
    </row>
    <row r="137" spans="1:12" x14ac:dyDescent="0.25">
      <c r="A137" s="18" t="s">
        <v>186</v>
      </c>
      <c r="B137" s="11" t="s">
        <v>187</v>
      </c>
      <c r="C137" s="12">
        <v>642.5</v>
      </c>
      <c r="D137" s="12">
        <v>600</v>
      </c>
      <c r="E137" s="12">
        <v>620.83000000000004</v>
      </c>
      <c r="F137" s="12">
        <v>1000</v>
      </c>
      <c r="G137" s="12">
        <v>523</v>
      </c>
      <c r="H137" s="14">
        <v>450</v>
      </c>
      <c r="I137" s="17">
        <v>300</v>
      </c>
      <c r="J137" s="12">
        <v>500</v>
      </c>
      <c r="K137" s="15">
        <v>0</v>
      </c>
      <c r="L137" s="15">
        <v>650</v>
      </c>
    </row>
    <row r="138" spans="1:12" x14ac:dyDescent="0.25">
      <c r="A138" s="18" t="s">
        <v>188</v>
      </c>
      <c r="B138" s="11" t="s">
        <v>65</v>
      </c>
      <c r="C138" s="12">
        <v>386.82</v>
      </c>
      <c r="D138" s="12">
        <v>450</v>
      </c>
      <c r="E138" s="12">
        <v>1365</v>
      </c>
      <c r="F138" s="12">
        <v>1400</v>
      </c>
      <c r="G138" s="12">
        <v>475.85</v>
      </c>
      <c r="H138" s="14">
        <v>1000</v>
      </c>
      <c r="I138" s="17">
        <v>700</v>
      </c>
      <c r="J138" s="12">
        <v>1000</v>
      </c>
      <c r="K138" s="15">
        <v>1000</v>
      </c>
      <c r="L138" s="15">
        <v>1000</v>
      </c>
    </row>
    <row r="139" spans="1:12" x14ac:dyDescent="0.25">
      <c r="A139" s="18" t="s">
        <v>188</v>
      </c>
      <c r="B139" s="11" t="s">
        <v>64</v>
      </c>
      <c r="C139" s="12"/>
      <c r="D139" s="12"/>
      <c r="E139" s="12"/>
      <c r="F139" s="12"/>
      <c r="G139" s="12"/>
      <c r="H139" s="14"/>
      <c r="I139" s="17">
        <v>300</v>
      </c>
      <c r="J139" s="12">
        <v>300</v>
      </c>
      <c r="K139" s="15">
        <v>640</v>
      </c>
      <c r="L139" s="15">
        <v>1000</v>
      </c>
    </row>
    <row r="140" spans="1:12" x14ac:dyDescent="0.25">
      <c r="A140" s="18" t="s">
        <v>189</v>
      </c>
      <c r="B140" s="11" t="s">
        <v>190</v>
      </c>
      <c r="C140" s="12">
        <v>6712.47</v>
      </c>
      <c r="D140" s="12">
        <v>5097.91</v>
      </c>
      <c r="E140" s="12">
        <v>6989</v>
      </c>
      <c r="F140" s="12">
        <v>7250</v>
      </c>
      <c r="G140" s="12">
        <v>10976.93</v>
      </c>
      <c r="H140" s="20">
        <v>9400</v>
      </c>
      <c r="I140" s="21">
        <v>12000</v>
      </c>
      <c r="J140" s="12">
        <v>12000</v>
      </c>
      <c r="K140" s="15">
        <v>12000</v>
      </c>
      <c r="L140" s="15">
        <v>17000</v>
      </c>
    </row>
    <row r="141" spans="1:12" x14ac:dyDescent="0.25">
      <c r="A141" s="18" t="s">
        <v>191</v>
      </c>
      <c r="B141" s="11" t="s">
        <v>71</v>
      </c>
      <c r="C141" s="12">
        <v>230.6</v>
      </c>
      <c r="D141" s="12">
        <v>125</v>
      </c>
      <c r="E141" s="12">
        <v>241</v>
      </c>
      <c r="F141" s="12">
        <v>300</v>
      </c>
      <c r="G141" s="12">
        <v>90</v>
      </c>
      <c r="H141" s="14">
        <v>300</v>
      </c>
      <c r="I141" s="17">
        <v>300</v>
      </c>
      <c r="J141" s="12">
        <v>200</v>
      </c>
      <c r="K141" s="15">
        <v>90</v>
      </c>
      <c r="L141" s="15">
        <v>300</v>
      </c>
    </row>
    <row r="142" spans="1:12" x14ac:dyDescent="0.25">
      <c r="A142" s="18" t="s">
        <v>192</v>
      </c>
      <c r="B142" s="11" t="s">
        <v>193</v>
      </c>
      <c r="C142" s="12">
        <v>3900</v>
      </c>
      <c r="D142" s="12">
        <v>3900</v>
      </c>
      <c r="E142" s="12">
        <v>3825</v>
      </c>
      <c r="F142" s="12">
        <v>4500</v>
      </c>
      <c r="G142" s="12">
        <v>3975</v>
      </c>
      <c r="H142" s="14">
        <v>3900</v>
      </c>
      <c r="I142" s="17">
        <v>4400</v>
      </c>
      <c r="J142" s="12">
        <v>4200</v>
      </c>
      <c r="K142" s="15">
        <v>3975</v>
      </c>
      <c r="L142" s="15">
        <v>4680</v>
      </c>
    </row>
    <row r="143" spans="1:12" x14ac:dyDescent="0.25">
      <c r="A143" s="18" t="s">
        <v>194</v>
      </c>
      <c r="B143" s="11" t="s">
        <v>195</v>
      </c>
      <c r="C143" s="12">
        <v>316</v>
      </c>
      <c r="D143" s="12">
        <v>650</v>
      </c>
      <c r="E143" s="12">
        <v>1251</v>
      </c>
      <c r="F143" s="12">
        <v>1000</v>
      </c>
      <c r="G143" s="12">
        <v>1758.24</v>
      </c>
      <c r="H143" s="14">
        <v>1000</v>
      </c>
      <c r="I143" s="17">
        <v>8000</v>
      </c>
      <c r="J143" s="12">
        <v>12000</v>
      </c>
      <c r="K143" s="15">
        <v>7179</v>
      </c>
      <c r="L143" s="15">
        <v>8000</v>
      </c>
    </row>
    <row r="144" spans="1:12" x14ac:dyDescent="0.25">
      <c r="A144" s="18" t="s">
        <v>196</v>
      </c>
      <c r="B144" s="11" t="s">
        <v>197</v>
      </c>
      <c r="C144" s="12">
        <v>1844.14</v>
      </c>
      <c r="D144" s="12">
        <v>1000</v>
      </c>
      <c r="E144" s="12">
        <v>1623</v>
      </c>
      <c r="F144" s="12">
        <v>1000</v>
      </c>
      <c r="G144" s="12">
        <v>1169.1500000000001</v>
      </c>
      <c r="H144" s="14">
        <v>1000</v>
      </c>
      <c r="I144" s="17">
        <v>1000</v>
      </c>
      <c r="J144" s="12">
        <v>800</v>
      </c>
      <c r="K144" s="15">
        <v>130</v>
      </c>
      <c r="L144" s="15">
        <v>500</v>
      </c>
    </row>
    <row r="145" spans="1:12" x14ac:dyDescent="0.25">
      <c r="A145" s="18" t="s">
        <v>198</v>
      </c>
      <c r="B145" s="11" t="s">
        <v>81</v>
      </c>
      <c r="C145" s="12">
        <v>80</v>
      </c>
      <c r="D145" s="12">
        <v>250</v>
      </c>
      <c r="E145" s="12">
        <v>125</v>
      </c>
      <c r="F145" s="12">
        <v>350</v>
      </c>
      <c r="G145" s="12">
        <v>30</v>
      </c>
      <c r="H145" s="14">
        <v>100</v>
      </c>
      <c r="I145" s="17">
        <v>100</v>
      </c>
      <c r="J145" s="12">
        <v>100</v>
      </c>
      <c r="K145" s="15">
        <v>140</v>
      </c>
      <c r="L145" s="15">
        <v>100</v>
      </c>
    </row>
    <row r="146" spans="1:12" x14ac:dyDescent="0.25">
      <c r="A146" s="18" t="s">
        <v>199</v>
      </c>
      <c r="B146" s="11" t="s">
        <v>200</v>
      </c>
      <c r="C146" s="12"/>
      <c r="D146" s="12"/>
      <c r="E146" s="12"/>
      <c r="F146" s="12"/>
      <c r="G146" s="12"/>
      <c r="H146" s="14"/>
      <c r="I146" s="17"/>
      <c r="J146" s="12">
        <v>1000</v>
      </c>
      <c r="K146" s="15">
        <v>1383</v>
      </c>
      <c r="L146" s="15">
        <v>1000</v>
      </c>
    </row>
    <row r="147" spans="1:12" x14ac:dyDescent="0.25">
      <c r="A147" s="18" t="s">
        <v>201</v>
      </c>
      <c r="B147" s="11" t="s">
        <v>202</v>
      </c>
      <c r="C147" s="12">
        <v>1110.8599999999999</v>
      </c>
      <c r="D147" s="12">
        <v>1087.54</v>
      </c>
      <c r="E147" s="12">
        <v>1812</v>
      </c>
      <c r="F147" s="12">
        <v>500</v>
      </c>
      <c r="G147" s="12">
        <v>1751.18</v>
      </c>
      <c r="H147" s="14">
        <v>500</v>
      </c>
      <c r="I147" s="17">
        <v>500</v>
      </c>
      <c r="J147" s="12">
        <v>500</v>
      </c>
      <c r="K147" s="15">
        <v>519</v>
      </c>
      <c r="L147" s="15">
        <v>500</v>
      </c>
    </row>
    <row r="148" spans="1:12" x14ac:dyDescent="0.25">
      <c r="A148" s="18"/>
      <c r="B148" s="11"/>
      <c r="C148" s="12"/>
      <c r="D148" s="12"/>
      <c r="E148" s="12"/>
      <c r="F148" s="12"/>
      <c r="G148" s="12"/>
      <c r="H148" s="14"/>
      <c r="I148" s="17"/>
      <c r="J148" s="12"/>
    </row>
    <row r="149" spans="1:12" x14ac:dyDescent="0.25">
      <c r="A149" s="29" t="s">
        <v>203</v>
      </c>
      <c r="B149" s="26" t="s">
        <v>204</v>
      </c>
      <c r="C149" s="12">
        <f t="shared" ref="C149:J149" si="10">SUM(C126:C147)</f>
        <v>24504.879999999997</v>
      </c>
      <c r="D149" s="12">
        <f t="shared" si="10"/>
        <v>25219.43</v>
      </c>
      <c r="E149" s="12">
        <f t="shared" si="10"/>
        <v>34297.32</v>
      </c>
      <c r="F149" s="12">
        <f t="shared" si="10"/>
        <v>36765</v>
      </c>
      <c r="G149" s="12">
        <f t="shared" si="10"/>
        <v>34380.53</v>
      </c>
      <c r="H149" s="14">
        <f t="shared" si="10"/>
        <v>35575</v>
      </c>
      <c r="I149" s="31">
        <f t="shared" si="10"/>
        <v>42050</v>
      </c>
      <c r="J149" s="31">
        <f t="shared" si="10"/>
        <v>48850</v>
      </c>
      <c r="K149" s="31">
        <f t="shared" ref="K149:L149" si="11">SUM(K126:K147)</f>
        <v>42152.5</v>
      </c>
      <c r="L149" s="31">
        <f t="shared" si="11"/>
        <v>53181</v>
      </c>
    </row>
    <row r="150" spans="1:12" x14ac:dyDescent="0.25">
      <c r="A150" s="18"/>
      <c r="B150" s="11"/>
      <c r="C150" s="12"/>
      <c r="D150" s="12"/>
      <c r="E150" s="12"/>
      <c r="F150" s="12"/>
      <c r="G150" s="12"/>
      <c r="H150" s="14"/>
      <c r="I150" s="17"/>
      <c r="J150" s="12"/>
    </row>
    <row r="151" spans="1:12" x14ac:dyDescent="0.25">
      <c r="A151" s="18" t="s">
        <v>86</v>
      </c>
      <c r="B151" s="11" t="s">
        <v>87</v>
      </c>
      <c r="C151" s="12"/>
      <c r="D151" s="12"/>
      <c r="E151" s="12"/>
      <c r="F151" s="12"/>
      <c r="G151" s="12"/>
      <c r="H151" s="14"/>
      <c r="I151" s="17"/>
      <c r="J151" s="12"/>
    </row>
    <row r="152" spans="1:12" x14ac:dyDescent="0.25">
      <c r="A152" s="18" t="s">
        <v>205</v>
      </c>
      <c r="B152" s="11" t="s">
        <v>206</v>
      </c>
      <c r="C152" s="12"/>
      <c r="D152" s="12">
        <v>35000</v>
      </c>
      <c r="E152" s="12">
        <v>35995</v>
      </c>
      <c r="F152" s="12">
        <v>39000</v>
      </c>
      <c r="G152" s="12">
        <v>35728.35</v>
      </c>
      <c r="H152" s="14">
        <v>40950</v>
      </c>
      <c r="I152" s="17">
        <v>42666</v>
      </c>
      <c r="J152" s="12">
        <v>45130</v>
      </c>
      <c r="K152" s="15">
        <v>42508</v>
      </c>
      <c r="L152" s="15">
        <v>44064</v>
      </c>
    </row>
    <row r="153" spans="1:12" x14ac:dyDescent="0.25">
      <c r="A153" s="18" t="s">
        <v>207</v>
      </c>
      <c r="B153" s="11" t="s">
        <v>91</v>
      </c>
      <c r="C153" s="12">
        <v>95026.23</v>
      </c>
      <c r="D153" s="12">
        <v>94992.83</v>
      </c>
      <c r="E153" s="12">
        <v>94891</v>
      </c>
      <c r="F153" s="12">
        <v>111215</v>
      </c>
      <c r="G153" s="12">
        <v>115675.17</v>
      </c>
      <c r="H153" s="14">
        <v>118000</v>
      </c>
      <c r="I153" s="17">
        <v>119480</v>
      </c>
      <c r="J153" s="12">
        <v>111720</v>
      </c>
      <c r="K153" s="15">
        <v>113310</v>
      </c>
      <c r="L153" s="15">
        <v>126400</v>
      </c>
    </row>
    <row r="154" spans="1:12" x14ac:dyDescent="0.25">
      <c r="A154" s="10"/>
      <c r="B154" s="10" t="s">
        <v>92</v>
      </c>
      <c r="C154" s="12">
        <f t="shared" ref="C154:L154" si="12">SUM(C152:C153)</f>
        <v>95026.23</v>
      </c>
      <c r="D154" s="12">
        <f t="shared" si="12"/>
        <v>129992.83</v>
      </c>
      <c r="E154" s="12">
        <f t="shared" si="12"/>
        <v>130886</v>
      </c>
      <c r="F154" s="12">
        <f t="shared" si="12"/>
        <v>150215</v>
      </c>
      <c r="G154" s="12">
        <f t="shared" si="12"/>
        <v>151403.51999999999</v>
      </c>
      <c r="H154" s="14">
        <f t="shared" si="12"/>
        <v>158950</v>
      </c>
      <c r="I154" s="31">
        <f t="shared" si="12"/>
        <v>162146</v>
      </c>
      <c r="J154" s="31">
        <f t="shared" si="12"/>
        <v>156850</v>
      </c>
      <c r="K154" s="31">
        <f t="shared" si="12"/>
        <v>155818</v>
      </c>
      <c r="L154" s="31">
        <f t="shared" si="12"/>
        <v>170464</v>
      </c>
    </row>
    <row r="155" spans="1:12" x14ac:dyDescent="0.25">
      <c r="A155" s="29" t="s">
        <v>208</v>
      </c>
      <c r="B155" s="26" t="s">
        <v>209</v>
      </c>
      <c r="C155" s="12">
        <f t="shared" ref="C155:L155" si="13">SUM(C149,C154)</f>
        <v>119531.10999999999</v>
      </c>
      <c r="D155" s="12">
        <f t="shared" si="13"/>
        <v>155212.26</v>
      </c>
      <c r="E155" s="12">
        <f t="shared" si="13"/>
        <v>165183.32</v>
      </c>
      <c r="F155" s="12">
        <f t="shared" si="13"/>
        <v>186980</v>
      </c>
      <c r="G155" s="12">
        <f t="shared" si="13"/>
        <v>185784.05</v>
      </c>
      <c r="H155" s="14">
        <f t="shared" si="13"/>
        <v>194525</v>
      </c>
      <c r="I155" s="31">
        <f>I149+I154</f>
        <v>204196</v>
      </c>
      <c r="J155" s="31">
        <f t="shared" si="13"/>
        <v>205700</v>
      </c>
      <c r="K155" s="31">
        <f t="shared" si="13"/>
        <v>197970.5</v>
      </c>
      <c r="L155" s="31">
        <f t="shared" si="13"/>
        <v>223645</v>
      </c>
    </row>
    <row r="156" spans="1:12" ht="15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</row>
    <row r="157" spans="1:12" ht="32.25" customHeight="1" x14ac:dyDescent="0.25">
      <c r="A157" s="55"/>
      <c r="B157" s="55"/>
      <c r="C157" s="55"/>
      <c r="D157" s="55"/>
      <c r="E157" s="55"/>
      <c r="F157" s="55"/>
      <c r="G157" s="4" t="s">
        <v>1</v>
      </c>
      <c r="H157" s="4"/>
      <c r="I157" s="5" t="s">
        <v>2</v>
      </c>
      <c r="J157" s="6" t="s">
        <v>3</v>
      </c>
      <c r="K157" s="33" t="s">
        <v>4</v>
      </c>
      <c r="L157" s="34" t="s">
        <v>5</v>
      </c>
    </row>
    <row r="158" spans="1:12" ht="15" customHeight="1" x14ac:dyDescent="0.25">
      <c r="A158" s="16"/>
      <c r="B158" s="70" t="s">
        <v>210</v>
      </c>
      <c r="C158" s="12"/>
      <c r="D158" s="12"/>
      <c r="E158" s="12"/>
      <c r="F158" s="12"/>
      <c r="G158" s="12"/>
      <c r="H158" s="14"/>
      <c r="I158" s="48"/>
      <c r="J158" s="49"/>
      <c r="K158" s="50"/>
    </row>
    <row r="159" spans="1:12" ht="15" customHeight="1" x14ac:dyDescent="0.25">
      <c r="A159" s="16"/>
      <c r="B159" s="70"/>
      <c r="C159" s="12"/>
      <c r="D159" s="12"/>
      <c r="E159" s="12"/>
      <c r="F159" s="12"/>
      <c r="G159" s="12"/>
      <c r="H159" s="14"/>
      <c r="I159" s="48"/>
      <c r="J159" s="49"/>
      <c r="K159" s="50"/>
    </row>
    <row r="160" spans="1:12" ht="15" customHeight="1" x14ac:dyDescent="0.25">
      <c r="A160" s="10" t="s">
        <v>6</v>
      </c>
      <c r="B160" s="11"/>
      <c r="C160" s="12"/>
      <c r="D160" s="12"/>
      <c r="E160" s="12"/>
      <c r="F160" s="12"/>
      <c r="G160" s="12"/>
      <c r="H160" s="14"/>
      <c r="I160" s="17"/>
      <c r="J160" s="12"/>
    </row>
    <row r="161" spans="1:12" ht="15" customHeight="1" x14ac:dyDescent="0.25">
      <c r="A161" s="16" t="s">
        <v>211</v>
      </c>
      <c r="B161" s="11" t="s">
        <v>212</v>
      </c>
      <c r="C161" s="12"/>
      <c r="D161" s="12"/>
      <c r="E161" s="12"/>
      <c r="F161" s="12"/>
      <c r="G161" s="12"/>
      <c r="H161" s="14"/>
      <c r="I161" s="17"/>
      <c r="J161" s="12"/>
    </row>
    <row r="162" spans="1:12" ht="15" customHeight="1" x14ac:dyDescent="0.25">
      <c r="A162" s="18" t="s">
        <v>213</v>
      </c>
      <c r="B162" s="11" t="s">
        <v>214</v>
      </c>
      <c r="C162" s="12"/>
      <c r="D162" s="12"/>
      <c r="E162" s="12"/>
      <c r="F162" s="12"/>
      <c r="G162" s="12"/>
      <c r="H162" s="14"/>
      <c r="I162" s="17"/>
      <c r="J162" s="12"/>
    </row>
    <row r="163" spans="1:12" ht="15" customHeight="1" x14ac:dyDescent="0.25">
      <c r="A163" s="23" t="s">
        <v>215</v>
      </c>
      <c r="B163" s="11" t="s">
        <v>216</v>
      </c>
      <c r="C163" s="12">
        <v>78632</v>
      </c>
      <c r="D163" s="12">
        <v>87140</v>
      </c>
      <c r="E163" s="12">
        <v>60231</v>
      </c>
      <c r="F163" s="12">
        <v>65000</v>
      </c>
      <c r="G163" s="12">
        <v>45827</v>
      </c>
      <c r="H163" s="14">
        <v>65000</v>
      </c>
      <c r="I163" s="17">
        <v>66000</v>
      </c>
      <c r="J163" s="56">
        <v>62975</v>
      </c>
      <c r="K163" s="15">
        <v>56000</v>
      </c>
      <c r="L163" s="15">
        <v>31488</v>
      </c>
    </row>
    <row r="164" spans="1:12" ht="15" customHeight="1" x14ac:dyDescent="0.25">
      <c r="A164" s="23" t="s">
        <v>217</v>
      </c>
      <c r="B164" s="11" t="s">
        <v>218</v>
      </c>
      <c r="C164" s="12"/>
      <c r="D164" s="12"/>
      <c r="E164" s="12">
        <v>10000</v>
      </c>
      <c r="F164" s="12"/>
      <c r="G164" s="12">
        <v>10000</v>
      </c>
      <c r="H164" s="14"/>
      <c r="I164" s="17">
        <v>5000</v>
      </c>
      <c r="J164" s="12">
        <v>5000</v>
      </c>
    </row>
    <row r="165" spans="1:12" ht="15" customHeight="1" x14ac:dyDescent="0.25">
      <c r="A165" s="23" t="s">
        <v>219</v>
      </c>
      <c r="B165" s="11" t="s">
        <v>220</v>
      </c>
      <c r="C165" s="12"/>
      <c r="D165" s="12"/>
      <c r="E165" s="12">
        <v>1950</v>
      </c>
      <c r="F165" s="12"/>
      <c r="G165" s="12"/>
      <c r="H165" s="14"/>
      <c r="I165" s="17"/>
      <c r="J165" s="12">
        <v>1900</v>
      </c>
      <c r="K165" s="15">
        <v>5005</v>
      </c>
    </row>
    <row r="166" spans="1:12" ht="15" customHeight="1" x14ac:dyDescent="0.25">
      <c r="A166" s="23" t="s">
        <v>221</v>
      </c>
      <c r="B166" s="11" t="s">
        <v>222</v>
      </c>
      <c r="C166" s="12">
        <v>9425</v>
      </c>
      <c r="D166" s="12">
        <v>19743.96</v>
      </c>
      <c r="E166" s="12">
        <v>19507</v>
      </c>
      <c r="F166" s="12">
        <v>25000</v>
      </c>
      <c r="G166" s="12">
        <v>6900</v>
      </c>
      <c r="H166" s="14">
        <v>10000</v>
      </c>
      <c r="I166" s="17">
        <v>1500</v>
      </c>
      <c r="J166" s="12">
        <v>1500</v>
      </c>
    </row>
    <row r="167" spans="1:12" ht="15" customHeight="1" x14ac:dyDescent="0.25">
      <c r="A167" s="18" t="s">
        <v>223</v>
      </c>
      <c r="B167" s="11" t="s">
        <v>224</v>
      </c>
      <c r="C167" s="12">
        <v>2105</v>
      </c>
      <c r="D167" s="12">
        <v>775</v>
      </c>
      <c r="E167" s="12">
        <v>1060</v>
      </c>
      <c r="F167" s="12">
        <v>1250</v>
      </c>
      <c r="G167" s="12">
        <v>1404</v>
      </c>
      <c r="H167" s="14">
        <v>1000</v>
      </c>
      <c r="I167" s="17">
        <v>1200</v>
      </c>
      <c r="J167" s="12">
        <v>480</v>
      </c>
      <c r="K167" s="15">
        <v>415</v>
      </c>
      <c r="L167" s="15">
        <v>400</v>
      </c>
    </row>
    <row r="168" spans="1:12" ht="15" customHeight="1" x14ac:dyDescent="0.25">
      <c r="A168" s="18" t="s">
        <v>225</v>
      </c>
      <c r="B168" s="11" t="s">
        <v>226</v>
      </c>
      <c r="C168" s="12">
        <v>20000</v>
      </c>
      <c r="D168" s="12">
        <v>20000</v>
      </c>
      <c r="E168" s="12">
        <v>30000</v>
      </c>
      <c r="F168" s="12">
        <v>50000</v>
      </c>
      <c r="G168" s="12">
        <v>40000</v>
      </c>
      <c r="H168" s="14">
        <v>20000</v>
      </c>
      <c r="I168" s="17">
        <v>20000</v>
      </c>
      <c r="J168" s="12">
        <v>20000</v>
      </c>
      <c r="L168" s="15">
        <v>20000</v>
      </c>
    </row>
    <row r="169" spans="1:12" ht="15" customHeight="1" x14ac:dyDescent="0.25">
      <c r="A169" s="18" t="s">
        <v>227</v>
      </c>
      <c r="B169" s="11" t="s">
        <v>228</v>
      </c>
      <c r="C169" s="12">
        <v>11444</v>
      </c>
      <c r="D169" s="12">
        <v>8210.9599999999991</v>
      </c>
      <c r="E169" s="12">
        <v>7084</v>
      </c>
      <c r="F169" s="12">
        <v>5000</v>
      </c>
      <c r="G169" s="12">
        <v>3980.01</v>
      </c>
      <c r="H169" s="14">
        <v>5000</v>
      </c>
      <c r="I169" s="17">
        <v>2400</v>
      </c>
      <c r="J169" s="12">
        <v>2500</v>
      </c>
      <c r="K169" s="15">
        <v>3665</v>
      </c>
      <c r="L169" s="15">
        <v>2500</v>
      </c>
    </row>
    <row r="170" spans="1:12" ht="15" customHeight="1" x14ac:dyDescent="0.25">
      <c r="A170" s="16"/>
      <c r="B170" s="11"/>
      <c r="C170" s="12"/>
      <c r="D170" s="12"/>
      <c r="E170" s="12"/>
      <c r="F170" s="12"/>
      <c r="G170" s="12"/>
      <c r="H170" s="14"/>
      <c r="I170" s="17"/>
      <c r="J170" s="12"/>
    </row>
    <row r="171" spans="1:12" ht="15" customHeight="1" x14ac:dyDescent="0.25">
      <c r="A171" s="25"/>
      <c r="B171" s="57" t="s">
        <v>229</v>
      </c>
      <c r="C171" s="12">
        <f t="shared" ref="C171:L171" si="14">SUM(C162:C169)</f>
        <v>121606</v>
      </c>
      <c r="D171" s="12">
        <f t="shared" si="14"/>
        <v>135869.91999999998</v>
      </c>
      <c r="E171" s="12">
        <f t="shared" si="14"/>
        <v>129832</v>
      </c>
      <c r="F171" s="12">
        <f t="shared" si="14"/>
        <v>146250</v>
      </c>
      <c r="G171" s="12">
        <f t="shared" si="14"/>
        <v>108111.01</v>
      </c>
      <c r="H171" s="14">
        <f t="shared" si="14"/>
        <v>101000</v>
      </c>
      <c r="I171" s="31">
        <f t="shared" si="14"/>
        <v>96100</v>
      </c>
      <c r="J171" s="31">
        <f t="shared" si="14"/>
        <v>94355</v>
      </c>
      <c r="K171" s="31">
        <f t="shared" si="14"/>
        <v>65085</v>
      </c>
      <c r="L171" s="31">
        <f t="shared" si="14"/>
        <v>54388</v>
      </c>
    </row>
    <row r="172" spans="1:12" ht="15" customHeight="1" x14ac:dyDescent="0.25">
      <c r="A172" s="25"/>
      <c r="B172" s="26"/>
      <c r="C172" s="12"/>
      <c r="D172" s="12"/>
      <c r="E172" s="12"/>
      <c r="F172" s="12"/>
      <c r="G172" s="12"/>
      <c r="H172" s="14"/>
      <c r="I172" s="31"/>
      <c r="J172" s="31"/>
    </row>
    <row r="173" spans="1:12" ht="15" customHeight="1" x14ac:dyDescent="0.25">
      <c r="A173" s="10" t="s">
        <v>36</v>
      </c>
      <c r="B173" s="11"/>
      <c r="C173" s="12"/>
      <c r="D173" s="12"/>
      <c r="E173" s="12"/>
      <c r="F173" s="12"/>
      <c r="G173" s="12"/>
      <c r="H173" s="14"/>
      <c r="I173" s="17"/>
      <c r="J173" s="12"/>
    </row>
    <row r="174" spans="1:12" ht="15" customHeight="1" x14ac:dyDescent="0.25">
      <c r="A174" s="16" t="s">
        <v>230</v>
      </c>
      <c r="B174" s="11" t="s">
        <v>231</v>
      </c>
      <c r="C174" s="12"/>
      <c r="D174" s="12"/>
      <c r="E174" s="12"/>
      <c r="F174" s="12"/>
      <c r="G174" s="12"/>
      <c r="H174" s="14"/>
      <c r="I174" s="17"/>
      <c r="J174" s="12"/>
    </row>
    <row r="175" spans="1:12" ht="15" customHeight="1" x14ac:dyDescent="0.25">
      <c r="A175" s="18" t="s">
        <v>232</v>
      </c>
      <c r="B175" s="11" t="s">
        <v>40</v>
      </c>
      <c r="C175" s="12">
        <v>171</v>
      </c>
      <c r="D175" s="12">
        <v>1236.0899999999999</v>
      </c>
      <c r="E175" s="12">
        <v>980</v>
      </c>
      <c r="F175" s="12">
        <v>1200</v>
      </c>
      <c r="G175" s="12">
        <v>890</v>
      </c>
      <c r="H175" s="14">
        <v>650</v>
      </c>
      <c r="I175" s="17">
        <v>750</v>
      </c>
      <c r="J175" s="12">
        <v>750</v>
      </c>
      <c r="K175" s="15">
        <v>450</v>
      </c>
      <c r="L175" s="15">
        <v>400</v>
      </c>
    </row>
    <row r="176" spans="1:12" ht="15" customHeight="1" x14ac:dyDescent="0.25">
      <c r="A176" s="18" t="s">
        <v>233</v>
      </c>
      <c r="B176" s="11" t="s">
        <v>46</v>
      </c>
      <c r="C176" s="12">
        <v>160.16999999999999</v>
      </c>
      <c r="D176" s="12">
        <v>164.57</v>
      </c>
      <c r="E176" s="12">
        <v>285</v>
      </c>
      <c r="F176" s="12">
        <v>250</v>
      </c>
      <c r="G176" s="12">
        <v>120</v>
      </c>
      <c r="H176" s="14">
        <v>300</v>
      </c>
      <c r="I176" s="17">
        <v>300</v>
      </c>
      <c r="J176" s="12">
        <v>200</v>
      </c>
      <c r="K176" s="15">
        <v>95</v>
      </c>
      <c r="L176" s="15">
        <v>200</v>
      </c>
    </row>
    <row r="177" spans="1:12" ht="15" customHeight="1" x14ac:dyDescent="0.25">
      <c r="A177" s="18" t="s">
        <v>234</v>
      </c>
      <c r="B177" s="11" t="s">
        <v>235</v>
      </c>
      <c r="C177" s="12">
        <v>1553.24</v>
      </c>
      <c r="D177" s="12">
        <v>3133.8</v>
      </c>
      <c r="E177" s="12">
        <v>5509</v>
      </c>
      <c r="F177" s="12">
        <v>3000</v>
      </c>
      <c r="G177" s="12">
        <v>289.5</v>
      </c>
      <c r="H177" s="14">
        <v>200</v>
      </c>
      <c r="I177" s="17">
        <v>500</v>
      </c>
      <c r="J177" s="12"/>
    </row>
    <row r="178" spans="1:12" ht="15" customHeight="1" x14ac:dyDescent="0.25">
      <c r="A178" s="18" t="s">
        <v>236</v>
      </c>
      <c r="B178" s="11" t="s">
        <v>52</v>
      </c>
      <c r="C178" s="12">
        <v>186.25</v>
      </c>
      <c r="D178" s="12">
        <v>21.93</v>
      </c>
      <c r="E178" s="12">
        <v>136</v>
      </c>
      <c r="F178" s="12">
        <v>50</v>
      </c>
      <c r="G178" s="12"/>
      <c r="H178" s="14">
        <v>100</v>
      </c>
      <c r="I178" s="17">
        <v>50</v>
      </c>
      <c r="J178" s="12">
        <v>50</v>
      </c>
      <c r="L178" s="15">
        <v>50</v>
      </c>
    </row>
    <row r="179" spans="1:12" ht="15" customHeight="1" x14ac:dyDescent="0.25">
      <c r="A179" s="18" t="s">
        <v>237</v>
      </c>
      <c r="B179" s="11" t="s">
        <v>54</v>
      </c>
      <c r="C179" s="12">
        <v>1286.93</v>
      </c>
      <c r="D179" s="12">
        <v>1397.5</v>
      </c>
      <c r="E179" s="12">
        <v>1658</v>
      </c>
      <c r="F179" s="12">
        <v>1200</v>
      </c>
      <c r="G179" s="12">
        <v>1241.82</v>
      </c>
      <c r="H179" s="14">
        <v>500</v>
      </c>
      <c r="I179" s="17">
        <v>1000</v>
      </c>
      <c r="J179" s="12">
        <v>2000</v>
      </c>
      <c r="K179" s="15">
        <v>1000</v>
      </c>
      <c r="L179" s="15">
        <v>2000</v>
      </c>
    </row>
    <row r="180" spans="1:12" ht="15" customHeight="1" x14ac:dyDescent="0.25">
      <c r="A180" s="18" t="s">
        <v>238</v>
      </c>
      <c r="B180" s="11" t="s">
        <v>239</v>
      </c>
      <c r="C180" s="12">
        <v>2855.16</v>
      </c>
      <c r="D180" s="12">
        <v>2181.1799999999998</v>
      </c>
      <c r="E180" s="12">
        <v>2821</v>
      </c>
      <c r="F180" s="12">
        <v>2000</v>
      </c>
      <c r="G180" s="12">
        <v>917.14</v>
      </c>
      <c r="H180" s="14">
        <v>500</v>
      </c>
      <c r="I180" s="17">
        <v>1000</v>
      </c>
      <c r="J180" s="12">
        <v>2000</v>
      </c>
      <c r="K180" s="15">
        <v>1000</v>
      </c>
      <c r="L180" s="15">
        <v>2000</v>
      </c>
    </row>
    <row r="181" spans="1:12" ht="15" customHeight="1" x14ac:dyDescent="0.25">
      <c r="A181" s="18" t="s">
        <v>240</v>
      </c>
      <c r="B181" s="11" t="s">
        <v>241</v>
      </c>
      <c r="C181" s="12">
        <v>210</v>
      </c>
      <c r="D181" s="12">
        <v>705</v>
      </c>
      <c r="E181" s="12">
        <v>197.91</v>
      </c>
      <c r="F181" s="12">
        <v>750</v>
      </c>
      <c r="G181" s="12">
        <v>10.84</v>
      </c>
      <c r="H181" s="14">
        <v>500</v>
      </c>
      <c r="I181" s="17">
        <v>1000</v>
      </c>
      <c r="J181" s="12">
        <v>1000</v>
      </c>
      <c r="K181" s="15">
        <v>1510</v>
      </c>
      <c r="L181" s="15">
        <v>1000</v>
      </c>
    </row>
    <row r="182" spans="1:12" ht="15" customHeight="1" x14ac:dyDescent="0.25">
      <c r="A182" s="18" t="s">
        <v>242</v>
      </c>
      <c r="B182" s="11" t="s">
        <v>243</v>
      </c>
      <c r="C182" s="12"/>
      <c r="D182" s="12"/>
      <c r="E182" s="12"/>
      <c r="F182" s="12"/>
      <c r="G182" s="12">
        <v>99.66</v>
      </c>
      <c r="H182" s="14"/>
      <c r="I182" s="17">
        <v>2500</v>
      </c>
      <c r="J182" s="12">
        <v>500</v>
      </c>
      <c r="K182" s="15">
        <v>220</v>
      </c>
      <c r="L182" s="15">
        <v>500</v>
      </c>
    </row>
    <row r="183" spans="1:12" ht="15" customHeight="1" x14ac:dyDescent="0.25">
      <c r="A183" s="18" t="s">
        <v>244</v>
      </c>
      <c r="B183" s="11" t="s">
        <v>245</v>
      </c>
      <c r="C183" s="12">
        <v>2670.7</v>
      </c>
      <c r="D183" s="12">
        <v>1589.83</v>
      </c>
      <c r="E183" s="12">
        <v>1623</v>
      </c>
      <c r="F183" s="12">
        <v>2000</v>
      </c>
      <c r="G183" s="12">
        <v>1432.04</v>
      </c>
      <c r="H183" s="14">
        <v>1500</v>
      </c>
      <c r="I183" s="17">
        <v>1500</v>
      </c>
      <c r="J183" s="12">
        <v>1000</v>
      </c>
      <c r="K183" s="15">
        <v>944</v>
      </c>
      <c r="L183" s="15">
        <v>1000</v>
      </c>
    </row>
    <row r="184" spans="1:12" ht="15" customHeight="1" x14ac:dyDescent="0.25">
      <c r="A184" s="18" t="s">
        <v>246</v>
      </c>
      <c r="B184" s="11" t="s">
        <v>247</v>
      </c>
      <c r="C184" s="12">
        <v>1664.71</v>
      </c>
      <c r="D184" s="12">
        <v>1180.05</v>
      </c>
      <c r="E184" s="12">
        <v>858</v>
      </c>
      <c r="F184" s="12">
        <v>1000</v>
      </c>
      <c r="G184" s="12">
        <v>983.4</v>
      </c>
      <c r="H184" s="14">
        <v>1000</v>
      </c>
      <c r="I184" s="17">
        <v>1500</v>
      </c>
      <c r="J184" s="12">
        <v>1500</v>
      </c>
      <c r="K184" s="15">
        <v>221</v>
      </c>
      <c r="L184" s="15">
        <v>500</v>
      </c>
    </row>
    <row r="185" spans="1:12" ht="15" customHeight="1" x14ac:dyDescent="0.25">
      <c r="A185" s="18" t="s">
        <v>248</v>
      </c>
      <c r="B185" s="11" t="s">
        <v>249</v>
      </c>
      <c r="C185" s="12">
        <v>40</v>
      </c>
      <c r="D185" s="12">
        <v>4449.3</v>
      </c>
      <c r="E185" s="12">
        <v>4755</v>
      </c>
      <c r="F185" s="12">
        <v>4500</v>
      </c>
      <c r="G185" s="12">
        <v>4477.2</v>
      </c>
      <c r="H185" s="14">
        <v>4000</v>
      </c>
      <c r="I185" s="17">
        <v>5000</v>
      </c>
      <c r="J185" s="12">
        <v>4450</v>
      </c>
      <c r="K185" s="15">
        <v>532.79999999999995</v>
      </c>
      <c r="L185" s="15">
        <v>600</v>
      </c>
    </row>
    <row r="186" spans="1:12" ht="15" customHeight="1" x14ac:dyDescent="0.25">
      <c r="A186" s="18" t="s">
        <v>250</v>
      </c>
      <c r="B186" s="11" t="s">
        <v>231</v>
      </c>
      <c r="C186" s="12">
        <f t="shared" ref="C186:L186" si="15">SUM(C175:C185)</f>
        <v>10798.16</v>
      </c>
      <c r="D186" s="12">
        <f t="shared" si="15"/>
        <v>16059.25</v>
      </c>
      <c r="E186" s="12">
        <f t="shared" si="15"/>
        <v>18822.91</v>
      </c>
      <c r="F186" s="12">
        <f t="shared" si="15"/>
        <v>15950</v>
      </c>
      <c r="G186" s="12">
        <f t="shared" si="15"/>
        <v>10461.599999999999</v>
      </c>
      <c r="H186" s="14">
        <f t="shared" si="15"/>
        <v>9250</v>
      </c>
      <c r="I186" s="14">
        <f t="shared" si="15"/>
        <v>15100</v>
      </c>
      <c r="J186" s="14">
        <f t="shared" si="15"/>
        <v>13450</v>
      </c>
      <c r="K186" s="14">
        <f t="shared" si="15"/>
        <v>5972.8</v>
      </c>
      <c r="L186" s="14">
        <f t="shared" si="15"/>
        <v>8250</v>
      </c>
    </row>
    <row r="187" spans="1:12" ht="15" customHeight="1" x14ac:dyDescent="0.25">
      <c r="A187" s="18"/>
      <c r="B187" s="11"/>
      <c r="C187" s="12"/>
      <c r="D187" s="12"/>
      <c r="E187" s="12"/>
      <c r="F187" s="12"/>
      <c r="G187" s="12"/>
      <c r="H187" s="14"/>
      <c r="I187" s="17"/>
      <c r="J187" s="12"/>
    </row>
    <row r="188" spans="1:12" ht="15" customHeight="1" x14ac:dyDescent="0.25">
      <c r="A188" s="18" t="s">
        <v>86</v>
      </c>
      <c r="B188" s="11" t="s">
        <v>87</v>
      </c>
      <c r="C188" s="12"/>
      <c r="D188" s="12"/>
      <c r="E188" s="12"/>
      <c r="F188" s="12"/>
      <c r="G188" s="12"/>
      <c r="H188" s="14"/>
      <c r="I188" s="17"/>
      <c r="J188" s="12"/>
    </row>
    <row r="189" spans="1:12" ht="15" customHeight="1" x14ac:dyDescent="0.25">
      <c r="A189" s="16" t="s">
        <v>251</v>
      </c>
      <c r="B189" s="11" t="s">
        <v>91</v>
      </c>
      <c r="C189" s="12">
        <v>46146.16</v>
      </c>
      <c r="D189" s="12">
        <v>91130.8</v>
      </c>
      <c r="E189" s="12">
        <v>118920</v>
      </c>
      <c r="F189" s="12">
        <v>108650</v>
      </c>
      <c r="G189" s="12">
        <v>68815</v>
      </c>
      <c r="H189" s="14">
        <v>45000</v>
      </c>
      <c r="I189" s="17">
        <v>81000</v>
      </c>
      <c r="J189" s="12">
        <v>80905</v>
      </c>
      <c r="K189" s="15">
        <v>59112</v>
      </c>
      <c r="L189" s="15">
        <v>46138</v>
      </c>
    </row>
    <row r="190" spans="1:12" x14ac:dyDescent="0.25">
      <c r="A190" s="71" t="s">
        <v>252</v>
      </c>
      <c r="B190" s="71"/>
      <c r="C190" s="12">
        <f t="shared" ref="C190:H190" si="16">SUM(C189:C189)</f>
        <v>46146.16</v>
      </c>
      <c r="D190" s="12">
        <f t="shared" si="16"/>
        <v>91130.8</v>
      </c>
      <c r="E190" s="12">
        <f t="shared" si="16"/>
        <v>118920</v>
      </c>
      <c r="F190" s="12">
        <f t="shared" si="16"/>
        <v>108650</v>
      </c>
      <c r="G190" s="12">
        <f t="shared" si="16"/>
        <v>68815</v>
      </c>
      <c r="H190" s="14">
        <f t="shared" si="16"/>
        <v>45000</v>
      </c>
      <c r="I190" s="14">
        <f>I189</f>
        <v>81000</v>
      </c>
      <c r="J190" s="14">
        <f>J189</f>
        <v>80905</v>
      </c>
      <c r="K190" s="14">
        <f t="shared" ref="K190:L190" si="17">K189</f>
        <v>59112</v>
      </c>
      <c r="L190" s="14">
        <f t="shared" si="17"/>
        <v>46138</v>
      </c>
    </row>
    <row r="191" spans="1:12" x14ac:dyDescent="0.25">
      <c r="A191" s="25" t="s">
        <v>253</v>
      </c>
      <c r="B191" s="26" t="s">
        <v>254</v>
      </c>
      <c r="C191" s="12">
        <f t="shared" ref="C191:L191" si="18">SUM(C186,C190)</f>
        <v>56944.320000000007</v>
      </c>
      <c r="D191" s="12">
        <f t="shared" si="18"/>
        <v>107190.05</v>
      </c>
      <c r="E191" s="12">
        <f t="shared" si="18"/>
        <v>137742.91</v>
      </c>
      <c r="F191" s="12">
        <f t="shared" si="18"/>
        <v>124600</v>
      </c>
      <c r="G191" s="12">
        <f t="shared" si="18"/>
        <v>79276.600000000006</v>
      </c>
      <c r="H191" s="14">
        <f t="shared" si="18"/>
        <v>54250</v>
      </c>
      <c r="I191" s="30">
        <f t="shared" si="18"/>
        <v>96100</v>
      </c>
      <c r="J191" s="30">
        <f t="shared" si="18"/>
        <v>94355</v>
      </c>
      <c r="K191" s="30">
        <f t="shared" si="18"/>
        <v>65084.800000000003</v>
      </c>
      <c r="L191" s="30">
        <f t="shared" si="18"/>
        <v>54388</v>
      </c>
    </row>
    <row r="193" spans="1:12" x14ac:dyDescent="0.25">
      <c r="B193" s="70" t="s">
        <v>255</v>
      </c>
      <c r="C193" s="12"/>
      <c r="D193" s="12"/>
      <c r="E193" s="12"/>
      <c r="F193" s="12"/>
      <c r="G193" s="12"/>
      <c r="H193" s="14"/>
      <c r="I193" s="48"/>
      <c r="J193" s="49"/>
      <c r="K193" s="50"/>
    </row>
    <row r="194" spans="1:12" x14ac:dyDescent="0.25">
      <c r="B194" s="70"/>
      <c r="C194" s="12"/>
      <c r="D194" s="12"/>
      <c r="E194" s="12"/>
      <c r="F194" s="12"/>
      <c r="G194" s="12"/>
      <c r="H194" s="14"/>
      <c r="I194" s="48"/>
      <c r="J194" s="49"/>
      <c r="K194" s="50"/>
    </row>
    <row r="195" spans="1:12" ht="15.75" x14ac:dyDescent="0.25">
      <c r="A195" s="58" t="s">
        <v>6</v>
      </c>
      <c r="B195" s="59"/>
      <c r="C195" s="12"/>
      <c r="D195" s="12"/>
      <c r="E195" s="12"/>
      <c r="F195" s="12"/>
      <c r="G195" s="12"/>
      <c r="H195" s="14"/>
      <c r="I195" s="60"/>
      <c r="J195" s="61"/>
      <c r="K195" s="38"/>
    </row>
    <row r="196" spans="1:12" x14ac:dyDescent="0.25">
      <c r="A196" s="24" t="s">
        <v>256</v>
      </c>
      <c r="B196" s="11" t="s">
        <v>257</v>
      </c>
      <c r="C196" s="11"/>
      <c r="D196" s="11"/>
      <c r="E196" s="11"/>
      <c r="F196" s="11"/>
      <c r="G196" s="11"/>
      <c r="H196" s="11"/>
      <c r="I196" s="62">
        <v>2000</v>
      </c>
      <c r="J196" s="62">
        <v>2000</v>
      </c>
      <c r="K196" s="62">
        <v>2000</v>
      </c>
      <c r="L196" s="62">
        <v>2000</v>
      </c>
    </row>
    <row r="197" spans="1:12" x14ac:dyDescent="0.25">
      <c r="A197" s="24" t="s">
        <v>258</v>
      </c>
      <c r="B197" s="11" t="s">
        <v>259</v>
      </c>
      <c r="C197" s="11"/>
      <c r="D197" s="11"/>
      <c r="E197" s="11"/>
      <c r="F197" s="11"/>
      <c r="G197" s="11"/>
      <c r="H197" s="11"/>
      <c r="I197" s="62"/>
      <c r="J197" s="62"/>
    </row>
    <row r="198" spans="1:12" x14ac:dyDescent="0.25">
      <c r="A198" s="24" t="s">
        <v>260</v>
      </c>
      <c r="B198" s="11" t="s">
        <v>261</v>
      </c>
      <c r="C198" s="11"/>
      <c r="D198" s="11"/>
      <c r="E198" s="11"/>
      <c r="F198" s="11"/>
      <c r="G198" s="11"/>
      <c r="H198" s="11"/>
      <c r="I198" s="62"/>
      <c r="J198" s="62"/>
    </row>
    <row r="199" spans="1:12" x14ac:dyDescent="0.25">
      <c r="A199" s="24"/>
      <c r="B199" s="26" t="s">
        <v>262</v>
      </c>
      <c r="C199" s="26"/>
      <c r="D199" s="26"/>
      <c r="E199" s="26"/>
      <c r="F199" s="26"/>
      <c r="G199" s="26"/>
      <c r="H199" s="26"/>
      <c r="I199" s="63">
        <f>SUM(I196:I198)</f>
        <v>2000</v>
      </c>
      <c r="J199" s="63">
        <f>SUM(J196:J198)</f>
        <v>2000</v>
      </c>
      <c r="K199" s="63">
        <f t="shared" ref="K199:L199" si="19">SUM(K196:K198)</f>
        <v>2000</v>
      </c>
      <c r="L199" s="63">
        <f t="shared" si="19"/>
        <v>2000</v>
      </c>
    </row>
    <row r="200" spans="1:12" x14ac:dyDescent="0.25">
      <c r="A200" s="64" t="s">
        <v>263</v>
      </c>
      <c r="B200" s="11"/>
      <c r="C200" s="11"/>
      <c r="D200" s="11"/>
      <c r="E200" s="11"/>
      <c r="F200" s="11"/>
      <c r="G200" s="11"/>
      <c r="H200" s="11"/>
      <c r="I200" s="62"/>
      <c r="J200" s="62"/>
    </row>
    <row r="201" spans="1:12" x14ac:dyDescent="0.25">
      <c r="A201" s="24" t="s">
        <v>264</v>
      </c>
      <c r="B201" s="11" t="s">
        <v>40</v>
      </c>
      <c r="C201" s="11"/>
      <c r="D201" s="11"/>
      <c r="E201" s="11"/>
      <c r="F201" s="11"/>
      <c r="G201" s="11"/>
      <c r="H201" s="11"/>
      <c r="I201" s="62">
        <v>350</v>
      </c>
      <c r="J201" s="62">
        <v>350</v>
      </c>
      <c r="L201" s="15">
        <v>350</v>
      </c>
    </row>
    <row r="202" spans="1:12" x14ac:dyDescent="0.25">
      <c r="A202" s="24" t="s">
        <v>265</v>
      </c>
      <c r="B202" s="11" t="s">
        <v>42</v>
      </c>
      <c r="C202" s="11"/>
      <c r="D202" s="11"/>
      <c r="E202" s="11"/>
      <c r="F202" s="11"/>
      <c r="G202" s="11"/>
      <c r="H202" s="11">
        <v>60</v>
      </c>
      <c r="I202" s="62">
        <v>600</v>
      </c>
      <c r="J202" s="62">
        <v>700</v>
      </c>
      <c r="K202" s="15">
        <v>93</v>
      </c>
      <c r="L202" s="15">
        <v>700</v>
      </c>
    </row>
    <row r="203" spans="1:12" x14ac:dyDescent="0.25">
      <c r="A203" s="24" t="s">
        <v>266</v>
      </c>
      <c r="B203" s="11" t="s">
        <v>267</v>
      </c>
      <c r="C203" s="11"/>
      <c r="D203" s="11"/>
      <c r="E203" s="11"/>
      <c r="F203" s="11"/>
      <c r="G203" s="11"/>
      <c r="H203" s="11"/>
      <c r="I203" s="62">
        <v>1050</v>
      </c>
      <c r="J203" s="62">
        <v>950</v>
      </c>
      <c r="K203" s="15">
        <v>913</v>
      </c>
      <c r="L203" s="15">
        <v>950</v>
      </c>
    </row>
    <row r="204" spans="1:12" x14ac:dyDescent="0.25">
      <c r="A204" s="65"/>
      <c r="I204" s="66"/>
      <c r="J204" s="66"/>
    </row>
    <row r="205" spans="1:12" x14ac:dyDescent="0.25">
      <c r="B205" s="26" t="s">
        <v>268</v>
      </c>
      <c r="I205" s="63">
        <f>SUM(I201:I203)</f>
        <v>2000</v>
      </c>
      <c r="J205" s="63">
        <f>SUM(J201:J203)</f>
        <v>2000</v>
      </c>
      <c r="K205" s="63">
        <f t="shared" ref="K205:L205" si="20">SUM(K201:K203)</f>
        <v>1006</v>
      </c>
      <c r="L205" s="63">
        <f t="shared" si="20"/>
        <v>2000</v>
      </c>
    </row>
    <row r="206" spans="1:12" x14ac:dyDescent="0.25">
      <c r="I206" s="66"/>
      <c r="J206" s="66"/>
    </row>
    <row r="207" spans="1:12" x14ac:dyDescent="0.25">
      <c r="I207" s="66"/>
      <c r="J207" s="66"/>
    </row>
    <row r="208" spans="1:12" x14ac:dyDescent="0.25">
      <c r="I208" s="66"/>
      <c r="J208" s="66"/>
    </row>
    <row r="209" spans="1:12" x14ac:dyDescent="0.25">
      <c r="I209" s="66"/>
      <c r="J209" s="66"/>
    </row>
    <row r="210" spans="1:12" x14ac:dyDescent="0.25">
      <c r="I210" s="66"/>
      <c r="J210" s="66"/>
    </row>
    <row r="211" spans="1:12" ht="45" x14ac:dyDescent="0.25">
      <c r="G211" s="4" t="s">
        <v>1</v>
      </c>
      <c r="H211" s="4"/>
      <c r="I211" s="5" t="s">
        <v>2</v>
      </c>
      <c r="J211" s="6" t="s">
        <v>3</v>
      </c>
      <c r="K211" s="6" t="s">
        <v>4</v>
      </c>
      <c r="L211" s="7" t="s">
        <v>5</v>
      </c>
    </row>
    <row r="212" spans="1:12" x14ac:dyDescent="0.25">
      <c r="A212" s="24"/>
      <c r="B212" s="70" t="s">
        <v>269</v>
      </c>
      <c r="C212" s="12"/>
      <c r="D212" s="12"/>
      <c r="E212" s="12"/>
      <c r="F212" s="12"/>
      <c r="G212" s="12"/>
      <c r="H212" s="14"/>
      <c r="I212" s="48"/>
      <c r="J212" s="49"/>
      <c r="K212" s="50"/>
    </row>
    <row r="213" spans="1:12" x14ac:dyDescent="0.25">
      <c r="A213" s="24"/>
      <c r="B213" s="70"/>
      <c r="C213" s="12"/>
      <c r="D213" s="12"/>
      <c r="E213" s="12"/>
      <c r="F213" s="12"/>
      <c r="G213" s="12"/>
      <c r="H213" s="14"/>
      <c r="I213" s="48"/>
      <c r="J213" s="49"/>
      <c r="K213" s="50"/>
    </row>
    <row r="214" spans="1:12" x14ac:dyDescent="0.25">
      <c r="A214" s="67" t="s">
        <v>6</v>
      </c>
      <c r="B214" s="11"/>
      <c r="C214" s="11"/>
      <c r="D214" s="11"/>
      <c r="E214" s="11"/>
      <c r="F214" s="11"/>
      <c r="G214" s="11"/>
      <c r="H214" s="11"/>
      <c r="I214" s="62"/>
      <c r="J214" s="62"/>
    </row>
    <row r="215" spans="1:12" x14ac:dyDescent="0.25">
      <c r="A215" s="24" t="s">
        <v>270</v>
      </c>
      <c r="B215" s="11" t="s">
        <v>271</v>
      </c>
      <c r="C215" s="11"/>
      <c r="D215" s="11"/>
      <c r="E215" s="11"/>
      <c r="F215" s="11"/>
      <c r="G215" s="11"/>
      <c r="H215" s="11"/>
      <c r="I215" s="62">
        <v>10000</v>
      </c>
      <c r="J215" s="62">
        <v>10000</v>
      </c>
      <c r="K215" s="62">
        <v>10000</v>
      </c>
      <c r="L215" s="62">
        <v>10000</v>
      </c>
    </row>
    <row r="216" spans="1:12" x14ac:dyDescent="0.25">
      <c r="A216" s="24" t="s">
        <v>272</v>
      </c>
      <c r="B216" s="11" t="s">
        <v>273</v>
      </c>
      <c r="C216" s="11"/>
      <c r="D216" s="11"/>
      <c r="E216" s="11"/>
      <c r="F216" s="11"/>
      <c r="G216" s="11"/>
      <c r="H216" s="11"/>
      <c r="I216" s="62">
        <v>1000</v>
      </c>
      <c r="J216" s="62">
        <v>1000</v>
      </c>
      <c r="K216" s="62"/>
      <c r="L216" s="62">
        <v>300</v>
      </c>
    </row>
    <row r="217" spans="1:12" x14ac:dyDescent="0.25">
      <c r="A217" s="24" t="s">
        <v>274</v>
      </c>
      <c r="B217" s="11" t="s">
        <v>275</v>
      </c>
      <c r="C217" s="11"/>
      <c r="D217" s="11"/>
      <c r="E217" s="11"/>
      <c r="F217" s="11"/>
      <c r="G217" s="11"/>
      <c r="H217" s="11"/>
      <c r="I217" s="62">
        <v>1000</v>
      </c>
      <c r="J217" s="62">
        <v>0</v>
      </c>
    </row>
    <row r="218" spans="1:12" x14ac:dyDescent="0.25">
      <c r="A218" s="24" t="s">
        <v>276</v>
      </c>
      <c r="B218" s="11" t="s">
        <v>277</v>
      </c>
      <c r="C218" s="11"/>
      <c r="D218" s="11"/>
      <c r="E218" s="11"/>
      <c r="F218" s="11"/>
      <c r="G218" s="11"/>
      <c r="H218" s="11"/>
      <c r="I218" s="62">
        <v>4000</v>
      </c>
      <c r="J218" s="62">
        <v>4000</v>
      </c>
      <c r="K218" s="62">
        <v>5327</v>
      </c>
      <c r="L218" s="62">
        <v>4000</v>
      </c>
    </row>
    <row r="219" spans="1:12" x14ac:dyDescent="0.25">
      <c r="A219" s="24"/>
      <c r="B219" s="26" t="s">
        <v>278</v>
      </c>
      <c r="C219" s="11"/>
      <c r="D219" s="11"/>
      <c r="E219" s="11"/>
      <c r="F219" s="11"/>
      <c r="G219" s="11"/>
      <c r="H219" s="11"/>
      <c r="I219" s="63">
        <f>SUM(I215:I218)</f>
        <v>16000</v>
      </c>
      <c r="J219" s="63">
        <f>SUM(J215:J218)</f>
        <v>15000</v>
      </c>
      <c r="K219" s="63">
        <f t="shared" ref="K219:L219" si="21">SUM(K215:K218)</f>
        <v>15327</v>
      </c>
      <c r="L219" s="63">
        <f t="shared" si="21"/>
        <v>14300</v>
      </c>
    </row>
    <row r="220" spans="1:12" x14ac:dyDescent="0.25">
      <c r="A220" s="24"/>
      <c r="B220" s="11"/>
      <c r="C220" s="11"/>
      <c r="D220" s="11"/>
      <c r="E220" s="11"/>
      <c r="F220" s="11"/>
      <c r="G220" s="11"/>
      <c r="H220" s="11"/>
      <c r="I220" s="62"/>
      <c r="J220" s="62"/>
    </row>
    <row r="221" spans="1:12" x14ac:dyDescent="0.25">
      <c r="A221" s="67" t="s">
        <v>36</v>
      </c>
      <c r="B221" s="11"/>
      <c r="C221" s="11"/>
      <c r="D221" s="11"/>
      <c r="E221" s="11"/>
      <c r="F221" s="11"/>
      <c r="G221" s="11"/>
      <c r="H221" s="11"/>
      <c r="I221" s="62"/>
      <c r="J221" s="62"/>
    </row>
    <row r="222" spans="1:12" x14ac:dyDescent="0.25">
      <c r="A222" s="24" t="s">
        <v>279</v>
      </c>
      <c r="B222" s="11" t="s">
        <v>280</v>
      </c>
      <c r="C222" s="11"/>
      <c r="D222" s="11"/>
      <c r="E222" s="11"/>
      <c r="F222" s="11"/>
      <c r="G222" s="11"/>
      <c r="H222" s="11"/>
      <c r="I222" s="62">
        <v>4000</v>
      </c>
      <c r="J222" s="62">
        <v>4000</v>
      </c>
      <c r="K222" s="62">
        <v>5327</v>
      </c>
      <c r="L222" s="62">
        <v>4000</v>
      </c>
    </row>
    <row r="223" spans="1:12" x14ac:dyDescent="0.25">
      <c r="A223" s="24" t="s">
        <v>281</v>
      </c>
      <c r="B223" s="11" t="s">
        <v>282</v>
      </c>
      <c r="C223" s="11"/>
      <c r="D223" s="11"/>
      <c r="E223" s="11"/>
      <c r="F223" s="11"/>
      <c r="G223" s="11"/>
      <c r="H223" s="11"/>
      <c r="I223" s="62">
        <v>1000</v>
      </c>
      <c r="J223" s="62">
        <v>1000</v>
      </c>
      <c r="L223" s="15">
        <v>300</v>
      </c>
    </row>
    <row r="224" spans="1:12" x14ac:dyDescent="0.25">
      <c r="A224" s="24" t="s">
        <v>283</v>
      </c>
      <c r="B224" s="11" t="s">
        <v>284</v>
      </c>
      <c r="C224" s="11"/>
      <c r="D224" s="11"/>
      <c r="E224" s="11"/>
      <c r="F224" s="11"/>
      <c r="G224" s="11"/>
      <c r="H224" s="11"/>
      <c r="I224" s="62">
        <v>11000</v>
      </c>
      <c r="J224" s="62">
        <v>10000</v>
      </c>
      <c r="K224" s="62">
        <v>10000</v>
      </c>
      <c r="L224" s="62">
        <v>10000</v>
      </c>
    </row>
    <row r="225" spans="1:12" x14ac:dyDescent="0.25">
      <c r="A225" s="24"/>
      <c r="B225" s="26" t="s">
        <v>84</v>
      </c>
      <c r="C225" s="11"/>
      <c r="D225" s="11"/>
      <c r="E225" s="11"/>
      <c r="F225" s="11"/>
      <c r="G225" s="11"/>
      <c r="H225" s="11"/>
      <c r="I225" s="63">
        <f>SUM(I222:I224)</f>
        <v>16000</v>
      </c>
      <c r="J225" s="63">
        <f>SUM(J222:J224)</f>
        <v>15000</v>
      </c>
      <c r="K225" s="63">
        <f t="shared" ref="K225:L225" si="22">SUM(K222:K224)</f>
        <v>15327</v>
      </c>
      <c r="L225" s="63">
        <f t="shared" si="22"/>
        <v>14300</v>
      </c>
    </row>
    <row r="226" spans="1:12" x14ac:dyDescent="0.25">
      <c r="A226" s="24"/>
      <c r="B226" s="11"/>
      <c r="C226" s="11"/>
      <c r="D226" s="11"/>
      <c r="E226" s="11"/>
      <c r="F226" s="11"/>
      <c r="G226" s="11"/>
      <c r="H226" s="11"/>
      <c r="I226" s="62"/>
      <c r="J226" s="62"/>
    </row>
    <row r="227" spans="1:12" x14ac:dyDescent="0.25">
      <c r="A227" s="11"/>
      <c r="B227" s="11"/>
      <c r="C227" s="11"/>
      <c r="D227" s="11"/>
      <c r="E227" s="11"/>
      <c r="F227" s="11"/>
      <c r="G227" s="11"/>
      <c r="H227" s="11"/>
      <c r="I227" s="62"/>
      <c r="J227" s="62"/>
    </row>
    <row r="228" spans="1:12" x14ac:dyDescent="0.25">
      <c r="A228" s="11"/>
      <c r="B228" s="67" t="s">
        <v>285</v>
      </c>
      <c r="C228" s="11"/>
      <c r="D228" s="11"/>
      <c r="E228" s="11"/>
      <c r="F228" s="11"/>
      <c r="G228" s="11"/>
      <c r="H228" s="11"/>
      <c r="I228" s="11"/>
      <c r="J228" s="11"/>
    </row>
    <row r="229" spans="1:12" x14ac:dyDescent="0.25">
      <c r="A229" s="11"/>
      <c r="B229" s="11"/>
      <c r="C229" s="11"/>
      <c r="D229" s="11"/>
      <c r="E229" s="11"/>
      <c r="F229" s="11"/>
      <c r="G229" s="11"/>
      <c r="H229" s="11"/>
      <c r="I229" s="67" t="s">
        <v>286</v>
      </c>
      <c r="J229" s="67" t="s">
        <v>286</v>
      </c>
      <c r="K229" s="67"/>
      <c r="L229" s="67" t="s">
        <v>286</v>
      </c>
    </row>
    <row r="230" spans="1:12" x14ac:dyDescent="0.25">
      <c r="A230" s="26" t="s">
        <v>6</v>
      </c>
      <c r="B230" s="11"/>
      <c r="C230" s="11"/>
      <c r="D230" s="11"/>
      <c r="E230" s="11"/>
      <c r="F230" s="11"/>
      <c r="G230" s="11"/>
      <c r="H230" s="11"/>
      <c r="I230" s="67">
        <v>2013</v>
      </c>
      <c r="J230" s="67">
        <v>2014</v>
      </c>
      <c r="K230" s="58"/>
      <c r="L230" s="68">
        <v>2015</v>
      </c>
    </row>
    <row r="231" spans="1:12" x14ac:dyDescent="0.25">
      <c r="A231" s="11"/>
      <c r="B231" s="11" t="s">
        <v>0</v>
      </c>
      <c r="C231" s="11"/>
      <c r="D231" s="11"/>
      <c r="E231" s="11"/>
      <c r="F231" s="11"/>
      <c r="G231" s="11"/>
      <c r="H231" s="11"/>
      <c r="I231" s="12">
        <f>I18</f>
        <v>243740</v>
      </c>
      <c r="J231" s="12">
        <f>J18</f>
        <v>253950</v>
      </c>
      <c r="K231" s="9"/>
      <c r="L231" s="15">
        <f>L18</f>
        <v>263066</v>
      </c>
    </row>
    <row r="232" spans="1:12" x14ac:dyDescent="0.25">
      <c r="A232" s="11"/>
      <c r="B232" s="11" t="s">
        <v>95</v>
      </c>
      <c r="C232" s="11"/>
      <c r="D232" s="11"/>
      <c r="E232" s="11"/>
      <c r="F232" s="11"/>
      <c r="G232" s="11"/>
      <c r="H232" s="11"/>
      <c r="I232" s="12">
        <f>I64</f>
        <v>300100</v>
      </c>
      <c r="J232" s="12">
        <f>J64</f>
        <v>293750</v>
      </c>
      <c r="K232" s="9"/>
      <c r="L232" s="15">
        <f>L64</f>
        <v>307308</v>
      </c>
    </row>
    <row r="233" spans="1:12" x14ac:dyDescent="0.25">
      <c r="A233" s="11"/>
      <c r="B233" s="11" t="s">
        <v>152</v>
      </c>
      <c r="C233" s="11"/>
      <c r="D233" s="11"/>
      <c r="E233" s="11"/>
      <c r="F233" s="11"/>
      <c r="G233" s="11"/>
      <c r="H233" s="11"/>
      <c r="I233" s="12">
        <f>I122</f>
        <v>204196</v>
      </c>
      <c r="J233" s="12">
        <f>J122</f>
        <v>205700</v>
      </c>
      <c r="K233" s="9"/>
      <c r="L233" s="15">
        <f>L122</f>
        <v>223645.00000000003</v>
      </c>
    </row>
    <row r="234" spans="1:12" x14ac:dyDescent="0.25">
      <c r="A234" s="11"/>
      <c r="B234" s="11" t="s">
        <v>287</v>
      </c>
      <c r="C234" s="11"/>
      <c r="D234" s="11"/>
      <c r="E234" s="11"/>
      <c r="F234" s="11"/>
      <c r="G234" s="11"/>
      <c r="H234" s="11"/>
      <c r="I234" s="12">
        <f>I171</f>
        <v>96100</v>
      </c>
      <c r="J234" s="12">
        <f>J171</f>
        <v>94355</v>
      </c>
      <c r="K234" s="9"/>
      <c r="L234" s="15">
        <f>L171</f>
        <v>54388</v>
      </c>
    </row>
    <row r="235" spans="1:12" x14ac:dyDescent="0.25">
      <c r="A235" s="11"/>
      <c r="B235" s="11" t="s">
        <v>255</v>
      </c>
      <c r="C235" s="11"/>
      <c r="D235" s="11"/>
      <c r="E235" s="11"/>
      <c r="F235" s="11"/>
      <c r="G235" s="11"/>
      <c r="H235" s="11"/>
      <c r="I235" s="12">
        <f>I199</f>
        <v>2000</v>
      </c>
      <c r="J235" s="12">
        <f>J199</f>
        <v>2000</v>
      </c>
      <c r="K235" s="9"/>
      <c r="L235" s="15">
        <f>L199</f>
        <v>2000</v>
      </c>
    </row>
    <row r="236" spans="1:12" x14ac:dyDescent="0.25">
      <c r="A236" s="11"/>
      <c r="B236" s="11" t="s">
        <v>269</v>
      </c>
      <c r="C236" s="11"/>
      <c r="D236" s="11"/>
      <c r="E236" s="11"/>
      <c r="F236" s="11"/>
      <c r="G236" s="11"/>
      <c r="H236" s="11"/>
      <c r="I236" s="12">
        <f>I219</f>
        <v>16000</v>
      </c>
      <c r="J236" s="12">
        <f>J219</f>
        <v>15000</v>
      </c>
      <c r="K236" s="9"/>
      <c r="L236" s="15">
        <f>L225</f>
        <v>14300</v>
      </c>
    </row>
    <row r="237" spans="1:12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9"/>
    </row>
    <row r="238" spans="1:12" x14ac:dyDescent="0.25">
      <c r="A238" s="11"/>
      <c r="B238" s="26" t="s">
        <v>288</v>
      </c>
      <c r="C238" s="11"/>
      <c r="D238" s="11"/>
      <c r="E238" s="11"/>
      <c r="F238" s="11"/>
      <c r="G238" s="11"/>
      <c r="H238" s="11"/>
      <c r="I238" s="27">
        <f>SUM(I231:I236)</f>
        <v>862136</v>
      </c>
      <c r="J238" s="27">
        <f>SUM(J231:J236)</f>
        <v>864755</v>
      </c>
      <c r="K238" s="9"/>
      <c r="L238" s="27">
        <f>SUM(L231:L236)</f>
        <v>864707</v>
      </c>
    </row>
    <row r="239" spans="1:12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2" x14ac:dyDescent="0.25">
      <c r="A240" s="26" t="s">
        <v>36</v>
      </c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2" x14ac:dyDescent="0.25">
      <c r="A241" s="11"/>
      <c r="B241" s="11" t="s">
        <v>0</v>
      </c>
      <c r="C241" s="11"/>
      <c r="D241" s="11"/>
      <c r="E241" s="11"/>
      <c r="F241" s="11"/>
      <c r="G241" s="11"/>
      <c r="H241" s="11"/>
      <c r="I241" s="12">
        <f>I50</f>
        <v>243740</v>
      </c>
      <c r="J241" s="12">
        <f>J50</f>
        <v>253950</v>
      </c>
      <c r="L241" s="15">
        <f>L50</f>
        <v>263066</v>
      </c>
    </row>
    <row r="242" spans="1:12" x14ac:dyDescent="0.25">
      <c r="A242" s="11"/>
      <c r="B242" s="11" t="s">
        <v>95</v>
      </c>
      <c r="C242" s="11"/>
      <c r="D242" s="11"/>
      <c r="E242" s="11"/>
      <c r="F242" s="11"/>
      <c r="G242" s="11"/>
      <c r="H242" s="11"/>
      <c r="I242" s="12">
        <f>I98</f>
        <v>300100</v>
      </c>
      <c r="J242" s="12">
        <f>J98</f>
        <v>293750</v>
      </c>
      <c r="L242" s="15">
        <f>L98</f>
        <v>307308</v>
      </c>
    </row>
    <row r="243" spans="1:12" x14ac:dyDescent="0.25">
      <c r="A243" s="11"/>
      <c r="B243" s="11" t="s">
        <v>152</v>
      </c>
      <c r="C243" s="11"/>
      <c r="D243" s="11"/>
      <c r="E243" s="11"/>
      <c r="F243" s="11"/>
      <c r="G243" s="11"/>
      <c r="H243" s="11"/>
      <c r="I243" s="12">
        <f>I155</f>
        <v>204196</v>
      </c>
      <c r="J243" s="12">
        <f>J155</f>
        <v>205700</v>
      </c>
      <c r="L243" s="15">
        <f>L155</f>
        <v>223645</v>
      </c>
    </row>
    <row r="244" spans="1:12" x14ac:dyDescent="0.25">
      <c r="A244" s="11"/>
      <c r="B244" s="11" t="s">
        <v>287</v>
      </c>
      <c r="C244" s="11"/>
      <c r="D244" s="11"/>
      <c r="E244" s="11"/>
      <c r="F244" s="11"/>
      <c r="G244" s="11"/>
      <c r="H244" s="11"/>
      <c r="I244" s="12">
        <f>I191</f>
        <v>96100</v>
      </c>
      <c r="J244" s="12">
        <f>J191</f>
        <v>94355</v>
      </c>
      <c r="L244" s="15">
        <f>L191</f>
        <v>54388</v>
      </c>
    </row>
    <row r="245" spans="1:12" x14ac:dyDescent="0.25">
      <c r="A245" s="11"/>
      <c r="B245" s="11" t="s">
        <v>255</v>
      </c>
      <c r="C245" s="11"/>
      <c r="D245" s="11"/>
      <c r="E245" s="11"/>
      <c r="F245" s="11"/>
      <c r="G245" s="11"/>
      <c r="H245" s="11"/>
      <c r="I245" s="12">
        <f>I199</f>
        <v>2000</v>
      </c>
      <c r="J245" s="12">
        <f>J199</f>
        <v>2000</v>
      </c>
      <c r="L245" s="15">
        <f>L205</f>
        <v>2000</v>
      </c>
    </row>
    <row r="246" spans="1:12" x14ac:dyDescent="0.25">
      <c r="A246" s="11"/>
      <c r="B246" s="11" t="s">
        <v>269</v>
      </c>
      <c r="C246" s="11"/>
      <c r="D246" s="11"/>
      <c r="E246" s="11"/>
      <c r="F246" s="11"/>
      <c r="G246" s="11"/>
      <c r="H246" s="11"/>
      <c r="I246" s="12">
        <f>I219</f>
        <v>16000</v>
      </c>
      <c r="J246" s="12">
        <f>J219</f>
        <v>15000</v>
      </c>
      <c r="L246" s="15">
        <f>L225</f>
        <v>14300</v>
      </c>
    </row>
    <row r="247" spans="1:12" x14ac:dyDescent="0.25">
      <c r="A247" s="11"/>
      <c r="B247" s="11"/>
      <c r="C247" s="11"/>
      <c r="D247" s="11"/>
      <c r="E247" s="11"/>
      <c r="F247" s="11"/>
      <c r="G247" s="11"/>
      <c r="H247" s="11"/>
      <c r="I247" s="12"/>
      <c r="J247" s="12"/>
    </row>
    <row r="248" spans="1:12" x14ac:dyDescent="0.25">
      <c r="A248" s="11"/>
      <c r="B248" s="26" t="s">
        <v>289</v>
      </c>
      <c r="C248" s="11"/>
      <c r="D248" s="11"/>
      <c r="E248" s="11"/>
      <c r="F248" s="11"/>
      <c r="G248" s="11"/>
      <c r="H248" s="11"/>
      <c r="I248" s="27">
        <f>SUM(I241:I246)</f>
        <v>862136</v>
      </c>
      <c r="J248" s="27">
        <f t="shared" ref="J248:L248" si="23">SUM(J241:J246)</f>
        <v>864755</v>
      </c>
      <c r="K248" s="27"/>
      <c r="L248" s="27">
        <f t="shared" si="23"/>
        <v>864707</v>
      </c>
    </row>
    <row r="249" spans="1:12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2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2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2" x14ac:dyDescent="0.25">
      <c r="A252" s="69"/>
      <c r="B252" s="69"/>
      <c r="C252" s="69"/>
      <c r="D252" s="69"/>
      <c r="E252" s="69"/>
      <c r="F252" s="69"/>
      <c r="G252" s="69"/>
      <c r="H252" s="69"/>
      <c r="I252" s="69"/>
      <c r="J252" s="69"/>
    </row>
    <row r="253" spans="1:12" x14ac:dyDescent="0.25">
      <c r="A253" s="69"/>
      <c r="B253" s="69"/>
      <c r="C253" s="69"/>
      <c r="D253" s="69"/>
      <c r="E253" s="69"/>
      <c r="F253" s="69"/>
      <c r="G253" s="69"/>
      <c r="H253" s="69"/>
      <c r="I253" s="69"/>
      <c r="J253" s="69"/>
    </row>
    <row r="254" spans="1:12" x14ac:dyDescent="0.25">
      <c r="A254" s="69"/>
      <c r="B254" s="69"/>
      <c r="C254" s="69"/>
      <c r="D254" s="69"/>
      <c r="E254" s="69"/>
      <c r="F254" s="69"/>
      <c r="G254" s="69"/>
      <c r="H254" s="69"/>
      <c r="I254" s="69"/>
      <c r="J254" s="69"/>
    </row>
    <row r="255" spans="1:12" x14ac:dyDescent="0.25">
      <c r="A255" s="69"/>
      <c r="B255" s="69"/>
      <c r="C255" s="69"/>
      <c r="D255" s="69"/>
      <c r="E255" s="69"/>
      <c r="F255" s="69"/>
      <c r="G255" s="69"/>
      <c r="H255" s="69"/>
      <c r="I255" s="69"/>
      <c r="J255" s="69"/>
    </row>
    <row r="256" spans="1:12" x14ac:dyDescent="0.25">
      <c r="A256" s="69"/>
      <c r="B256" s="69"/>
      <c r="C256" s="69"/>
      <c r="D256" s="69"/>
      <c r="E256" s="69"/>
      <c r="F256" s="69"/>
      <c r="G256" s="69"/>
      <c r="H256" s="69"/>
      <c r="I256" s="69"/>
      <c r="J256" s="69"/>
    </row>
    <row r="257" spans="1:10" x14ac:dyDescent="0.25">
      <c r="A257" s="69"/>
      <c r="B257" s="69"/>
      <c r="C257" s="69"/>
      <c r="D257" s="69"/>
      <c r="E257" s="69"/>
      <c r="F257" s="69"/>
      <c r="G257" s="69"/>
      <c r="H257" s="69"/>
      <c r="I257" s="69"/>
      <c r="J257" s="69"/>
    </row>
    <row r="258" spans="1:10" x14ac:dyDescent="0.25">
      <c r="A258" s="69"/>
      <c r="B258" s="69"/>
      <c r="C258" s="69"/>
      <c r="D258" s="69"/>
      <c r="E258" s="69"/>
      <c r="F258" s="69"/>
      <c r="G258" s="69"/>
      <c r="H258" s="69"/>
      <c r="I258" s="69"/>
      <c r="J258" s="69"/>
    </row>
    <row r="259" spans="1:10" x14ac:dyDescent="0.25">
      <c r="A259" s="69"/>
      <c r="B259" s="69"/>
      <c r="C259" s="69"/>
      <c r="D259" s="69"/>
      <c r="E259" s="69"/>
      <c r="F259" s="69"/>
      <c r="G259" s="69"/>
      <c r="H259" s="69"/>
      <c r="I259" s="69"/>
      <c r="J259" s="69"/>
    </row>
    <row r="260" spans="1:10" x14ac:dyDescent="0.25">
      <c r="A260" s="69"/>
      <c r="B260" s="69"/>
      <c r="C260" s="69"/>
      <c r="D260" s="69"/>
      <c r="E260" s="69"/>
      <c r="F260" s="69"/>
      <c r="G260" s="69"/>
      <c r="H260" s="69"/>
      <c r="I260" s="69"/>
      <c r="J260" s="69"/>
    </row>
    <row r="261" spans="1:10" x14ac:dyDescent="0.25">
      <c r="A261" s="69"/>
      <c r="B261" s="69"/>
      <c r="C261" s="69"/>
      <c r="D261" s="69"/>
      <c r="E261" s="69"/>
      <c r="F261" s="69"/>
      <c r="G261" s="69"/>
      <c r="H261" s="69"/>
      <c r="I261" s="69"/>
      <c r="J261" s="69"/>
    </row>
    <row r="262" spans="1:10" x14ac:dyDescent="0.25">
      <c r="A262" s="69"/>
      <c r="B262" s="69"/>
      <c r="C262" s="69"/>
      <c r="D262" s="69"/>
      <c r="E262" s="69"/>
      <c r="F262" s="69"/>
      <c r="G262" s="69"/>
      <c r="H262" s="69"/>
      <c r="I262" s="69"/>
      <c r="J262" s="69"/>
    </row>
    <row r="263" spans="1:10" x14ac:dyDescent="0.25">
      <c r="A263" s="69"/>
      <c r="B263" s="69"/>
      <c r="C263" s="69"/>
      <c r="D263" s="69"/>
      <c r="E263" s="69"/>
      <c r="F263" s="69"/>
      <c r="G263" s="69"/>
      <c r="H263" s="69"/>
      <c r="I263" s="69"/>
      <c r="J263" s="69"/>
    </row>
    <row r="264" spans="1:10" x14ac:dyDescent="0.25">
      <c r="A264" s="69"/>
      <c r="B264" s="69"/>
      <c r="C264" s="69"/>
      <c r="D264" s="69"/>
      <c r="E264" s="69"/>
      <c r="F264" s="69"/>
      <c r="G264" s="69"/>
      <c r="H264" s="69"/>
      <c r="I264" s="69"/>
      <c r="J264" s="69"/>
    </row>
    <row r="265" spans="1:10" x14ac:dyDescent="0.25">
      <c r="A265" s="69"/>
      <c r="B265" s="69"/>
      <c r="C265" s="69"/>
      <c r="D265" s="69"/>
      <c r="E265" s="69"/>
      <c r="F265" s="69"/>
      <c r="G265" s="69"/>
      <c r="H265" s="69"/>
      <c r="I265" s="69"/>
      <c r="J265" s="69"/>
    </row>
    <row r="266" spans="1:10" x14ac:dyDescent="0.25">
      <c r="A266" s="69"/>
      <c r="B266" s="69"/>
      <c r="C266" s="69"/>
      <c r="D266" s="69"/>
      <c r="E266" s="69"/>
      <c r="F266" s="69"/>
      <c r="G266" s="69"/>
      <c r="H266" s="69"/>
      <c r="I266" s="69"/>
      <c r="J266" s="69"/>
    </row>
    <row r="267" spans="1:10" x14ac:dyDescent="0.25">
      <c r="A267" s="69"/>
      <c r="B267" s="69"/>
      <c r="C267" s="69"/>
      <c r="D267" s="69"/>
      <c r="E267" s="69"/>
      <c r="F267" s="69"/>
      <c r="G267" s="69"/>
      <c r="H267" s="69"/>
      <c r="I267" s="69"/>
      <c r="J267" s="69"/>
    </row>
  </sheetData>
  <mergeCells count="4">
    <mergeCell ref="B158:B159"/>
    <mergeCell ref="A190:B190"/>
    <mergeCell ref="B193:B194"/>
    <mergeCell ref="B212:B213"/>
  </mergeCells>
  <pageMargins left="0.7" right="0.7" top="0.75" bottom="0.75" header="0.3" footer="0.3"/>
  <pageSetup scale="63" fitToHeight="0" orientation="landscape" r:id="rId1"/>
  <headerFooter>
    <oddHeader>&amp;C&amp;"Arial,Bold"&amp;14GUNNISON COUNTY LIBRARY DISTRICT 2015 BUDGET PROPOSAL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Budget Worksheet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Administrator</cp:lastModifiedBy>
  <cp:lastPrinted>2014-10-31T13:55:30Z</cp:lastPrinted>
  <dcterms:created xsi:type="dcterms:W3CDTF">2014-09-23T23:14:59Z</dcterms:created>
  <dcterms:modified xsi:type="dcterms:W3CDTF">2014-10-31T13:57:49Z</dcterms:modified>
</cp:coreProperties>
</file>